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azza.MJIMENEZ\Desktop\Movimientos contables\Presupuestos 2020\4. Modificaciones 2020\"/>
    </mc:Choice>
  </mc:AlternateContent>
  <bookViews>
    <workbookView xWindow="0" yWindow="0" windowWidth="21600" windowHeight="9135"/>
  </bookViews>
  <sheets>
    <sheet name="Mod 3 Clasif" sheetId="9" r:id="rId1"/>
    <sheet name="Clasif Econo" sheetId="10" r:id="rId2"/>
    <sheet name="Estimaciones" sheetId="7" state="hidden" r:id="rId3"/>
  </sheets>
  <definedNames>
    <definedName name="_xlnm.Print_Area" localSheetId="1">'Clasif Econo'!$A$1:$H$51</definedName>
    <definedName name="_xlnm.Print_Area" localSheetId="2">Estimaciones!$A$1:$D$35</definedName>
    <definedName name="_xlnm.Print_Area" localSheetId="0">'Mod 3 Clasif'!$B$1:$N$43</definedName>
    <definedName name="_xlnm.Print_Titles" localSheetId="0">'Mod 3 Clasif'!$1:$8</definedName>
  </definedNames>
  <calcPr calcId="152511"/>
</workbook>
</file>

<file path=xl/calcChain.xml><?xml version="1.0" encoding="utf-8"?>
<calcChain xmlns="http://schemas.openxmlformats.org/spreadsheetml/2006/main">
  <c r="D13" i="10" l="1"/>
  <c r="D11" i="10"/>
  <c r="D19" i="10"/>
  <c r="E17" i="9"/>
  <c r="F17" i="9"/>
  <c r="D17" i="9"/>
  <c r="E30" i="9"/>
  <c r="E32" i="9" s="1"/>
  <c r="E34" i="9" s="1"/>
  <c r="F30" i="9"/>
  <c r="D30" i="9"/>
  <c r="L29" i="9"/>
  <c r="K29" i="9"/>
  <c r="L27" i="9"/>
  <c r="K27" i="9"/>
  <c r="L26" i="9"/>
  <c r="K26" i="9"/>
  <c r="L25" i="9"/>
  <c r="K25" i="9"/>
  <c r="G29" i="9"/>
  <c r="G27" i="9"/>
  <c r="G26" i="9"/>
  <c r="G25" i="9"/>
  <c r="G24" i="9"/>
  <c r="G23" i="9"/>
  <c r="G21" i="9"/>
  <c r="L21" i="9"/>
  <c r="K21" i="9"/>
  <c r="K23" i="9"/>
  <c r="L23" i="9"/>
  <c r="K24" i="9"/>
  <c r="L24" i="9"/>
  <c r="F32" i="9" l="1"/>
  <c r="F34" i="9" s="1"/>
  <c r="K30" i="9"/>
  <c r="L30" i="9"/>
  <c r="D32" i="9"/>
  <c r="D34" i="9" s="1"/>
  <c r="G30" i="9"/>
  <c r="M25" i="9"/>
  <c r="M21" i="9"/>
  <c r="M20" i="9" s="1"/>
  <c r="M26" i="9"/>
  <c r="M27" i="9"/>
  <c r="M29" i="9"/>
  <c r="M24" i="9"/>
  <c r="M23" i="9"/>
  <c r="M22" i="9" l="1"/>
  <c r="M30" i="9" s="1"/>
  <c r="B51" i="10" l="1"/>
  <c r="A3" i="10"/>
  <c r="L16" i="9"/>
  <c r="K16" i="9"/>
  <c r="L14" i="9"/>
  <c r="K14" i="9"/>
  <c r="K17" i="9" s="1"/>
  <c r="K32" i="9" s="1"/>
  <c r="K34" i="9" s="1"/>
  <c r="L17" i="9" l="1"/>
  <c r="L32" i="9" s="1"/>
  <c r="L34" i="9" s="1"/>
  <c r="M16" i="9"/>
  <c r="M15" i="9" s="1"/>
  <c r="M14" i="9"/>
  <c r="M13" i="9" s="1"/>
  <c r="A2" i="10"/>
  <c r="G45" i="10"/>
  <c r="G44" i="10"/>
  <c r="G43" i="10"/>
  <c r="C41" i="10"/>
  <c r="C38" i="10" s="1"/>
  <c r="G42" i="10"/>
  <c r="F41" i="10"/>
  <c r="E41" i="10"/>
  <c r="E38" i="10" s="1"/>
  <c r="D41" i="10"/>
  <c r="D38" i="10" s="1"/>
  <c r="G40" i="10"/>
  <c r="G39" i="10"/>
  <c r="G37" i="10"/>
  <c r="G36" i="10"/>
  <c r="E34" i="10"/>
  <c r="F34" i="10"/>
  <c r="G35" i="10"/>
  <c r="C34" i="10"/>
  <c r="G33" i="10"/>
  <c r="G32" i="10"/>
  <c r="G31" i="10"/>
  <c r="G30" i="10"/>
  <c r="E28" i="10"/>
  <c r="D28" i="10"/>
  <c r="G29" i="10"/>
  <c r="C28" i="10"/>
  <c r="F28" i="10"/>
  <c r="G26" i="10"/>
  <c r="G25" i="10"/>
  <c r="C22" i="10"/>
  <c r="G23" i="10"/>
  <c r="F22" i="10"/>
  <c r="G20" i="10"/>
  <c r="G19" i="10"/>
  <c r="E17" i="10"/>
  <c r="D17" i="10"/>
  <c r="G18" i="10"/>
  <c r="C17" i="10"/>
  <c r="F17" i="10"/>
  <c r="G16" i="10"/>
  <c r="C14" i="10"/>
  <c r="F14" i="10"/>
  <c r="E14" i="10"/>
  <c r="G12" i="10"/>
  <c r="F10" i="10"/>
  <c r="E10" i="10"/>
  <c r="E9" i="10" s="1"/>
  <c r="C10" i="10"/>
  <c r="C9" i="10" s="1"/>
  <c r="M17" i="9" l="1"/>
  <c r="M32" i="9" s="1"/>
  <c r="M34" i="9" s="1"/>
  <c r="E22" i="10"/>
  <c r="E21" i="10" s="1"/>
  <c r="D10" i="10"/>
  <c r="G10" i="10" s="1"/>
  <c r="G24" i="10"/>
  <c r="G41" i="10"/>
  <c r="C21" i="10"/>
  <c r="E8" i="10"/>
  <c r="F9" i="10"/>
  <c r="G28" i="10"/>
  <c r="C8" i="10"/>
  <c r="G17" i="10"/>
  <c r="F21" i="10"/>
  <c r="F38" i="10"/>
  <c r="G38" i="10" s="1"/>
  <c r="D34" i="10"/>
  <c r="G11" i="10" l="1"/>
  <c r="G13" i="10"/>
  <c r="D14" i="10"/>
  <c r="G14" i="10" s="1"/>
  <c r="G15" i="10"/>
  <c r="D22" i="10"/>
  <c r="G22" i="10" s="1"/>
  <c r="G27" i="10"/>
  <c r="C47" i="10"/>
  <c r="E47" i="10"/>
  <c r="F8" i="10"/>
  <c r="G34" i="10"/>
  <c r="D9" i="10" l="1"/>
  <c r="G9" i="10" s="1"/>
  <c r="D21" i="10"/>
  <c r="F47" i="10"/>
  <c r="D8" i="10" l="1"/>
  <c r="G8" i="10" s="1"/>
  <c r="G21" i="10"/>
  <c r="G16" i="9"/>
  <c r="G14" i="9"/>
  <c r="G17" i="9" s="1"/>
  <c r="G32" i="9" s="1"/>
  <c r="G34" i="9" s="1"/>
  <c r="D47" i="10" l="1"/>
  <c r="G47" i="10" s="1"/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<sst xmlns="http://schemas.openxmlformats.org/spreadsheetml/2006/main" count="215" uniqueCount="160">
  <si>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</si>
  <si>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</si>
  <si>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</si>
  <si>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</si>
  <si>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</si>
  <si>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</si>
  <si>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</si>
  <si>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PROGRAMA II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</si>
  <si>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</si>
  <si>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</si>
  <si>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</si>
  <si>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</si>
  <si>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</si>
  <si>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</si>
  <si>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</si>
  <si>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</si>
  <si>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</si>
  <si>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</si>
  <si>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</si>
  <si>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</si>
  <si>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</si>
  <si>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</si>
  <si>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</si>
  <si>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</si>
  <si>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</si>
  <si>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</si>
  <si>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5.02.16… DEPÓSITO Y TRATAMIENTO DE BASURA</t>
  </si>
  <si>
    <t>TOTAL PROGRAMA II  *JIMÉNEZ*</t>
  </si>
  <si>
    <t>Elaborada por:</t>
  </si>
  <si>
    <t>Contabilidad Municipal</t>
  </si>
  <si>
    <t>Fecha:</t>
  </si>
  <si>
    <t>Pág 2</t>
  </si>
  <si>
    <t>5.02.02… SERVICIO DE RECOLECCIÓN DE BASURA</t>
  </si>
  <si>
    <t>SUBTOTAL RECOLECCIÓN DE BASURA</t>
  </si>
  <si>
    <t>SUBTOTAL DEPÓSITO Y TRATAMIENTO DE BASURA</t>
  </si>
  <si>
    <t>Justificación:</t>
  </si>
  <si>
    <t>Metas operativas Jiménez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</si>
  <si>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</si>
  <si>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</si>
  <si>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</si>
  <si>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</si>
  <si>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</si>
  <si>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</si>
  <si>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</si>
  <si>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</si>
  <si>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</si>
  <si>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</si>
  <si>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</si>
  <si>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</si>
  <si>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</si>
  <si>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</si>
  <si>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</si>
  <si>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</si>
  <si>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</si>
  <si>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</si>
  <si>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</si>
  <si>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</si>
  <si>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</si>
  <si>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</si>
  <si>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</si>
  <si>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</si>
  <si>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</si>
  <si>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</si>
  <si>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</si>
  <si>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</si>
  <si>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</si>
  <si>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</si>
  <si>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</si>
  <si>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</si>
  <si>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</si>
  <si>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</si>
  <si>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</si>
  <si>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</si>
  <si>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</si>
  <si>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</si>
  <si>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</si>
  <si>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</si>
  <si>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</si>
  <si>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</si>
  <si>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</si>
  <si>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</si>
  <si>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</si>
  <si>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</si>
  <si>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</si>
  <si>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</si>
  <si>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</si>
  <si>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</si>
  <si>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</si>
  <si>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</si>
  <si>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</si>
  <si>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</si>
  <si>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</si>
  <si>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</si>
  <si>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</si>
  <si>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</si>
  <si>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</si>
  <si>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</si>
  <si>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</si>
  <si>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</si>
  <si>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</si>
  <si>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</si>
  <si>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</si>
  <si>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</si>
  <si>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</si>
  <si>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</si>
  <si>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</si>
  <si>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</si>
  <si>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</si>
  <si>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</si>
  <si>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</si>
  <si>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</si>
  <si>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</si>
  <si>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</si>
  <si>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</si>
  <si>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</si>
  <si>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</si>
  <si>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</si>
  <si>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</si>
  <si>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</si>
  <si>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</si>
  <si>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</si>
  <si>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</si>
  <si>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Diferencia</t>
  </si>
  <si>
    <t>Adquisición de bienes y servicios</t>
  </si>
  <si>
    <t>TOTALES</t>
  </si>
  <si>
    <t>Cod</t>
  </si>
  <si>
    <t>DETALLE POR CLASIFICADOR ECONÓMICO</t>
  </si>
  <si>
    <t>DETALLE CLASIFICACIÓN POR OBJETO DE GASTO</t>
  </si>
  <si>
    <t>Información</t>
  </si>
  <si>
    <t>Jornales</t>
  </si>
  <si>
    <t>MODIFICACIÓN PRESUPUESTARIA            03-2020</t>
  </si>
  <si>
    <t>Retribución por años servidos</t>
  </si>
  <si>
    <t>Prestaciones legales</t>
  </si>
  <si>
    <t>5.02.02.0</t>
  </si>
  <si>
    <t>5.02.02.0.03.01.00.0</t>
  </si>
  <si>
    <t>5.02.02.6</t>
  </si>
  <si>
    <t>5.02.02.6.03.01.00.0</t>
  </si>
  <si>
    <t>5.02.16.1.03.01.00.0</t>
  </si>
  <si>
    <t>5.02.16.1.99.99.00.0</t>
  </si>
  <si>
    <t>Otros servicios no especificados</t>
  </si>
  <si>
    <t>5.02.16.1.04.99.00.0</t>
  </si>
  <si>
    <t>Otros servicios de gestión y apoyo</t>
  </si>
  <si>
    <t>5.02.16.2.04.02.00.0</t>
  </si>
  <si>
    <t>Repuestos y accesorios</t>
  </si>
  <si>
    <t>Mantenimiento y reparación de equipo de transporte</t>
  </si>
  <si>
    <t>5.02.16.0.01.02.00.0</t>
  </si>
  <si>
    <t>5.02.16.1.01.02.00.0</t>
  </si>
  <si>
    <t>Alquiler de maquinaria, equipo y mobiliario</t>
  </si>
  <si>
    <t>5.02.16.1.08.05.00.0</t>
  </si>
  <si>
    <t>5.02.16.0</t>
  </si>
  <si>
    <t>5.02.16.1</t>
  </si>
  <si>
    <t>SERVICIOS</t>
  </si>
  <si>
    <t>MATERIALES Y SERVICIOS</t>
  </si>
  <si>
    <t>5.02.16.2</t>
  </si>
  <si>
    <t>TOTAL MODIFICACIÓN 03-2020</t>
  </si>
  <si>
    <t>Pago de prestaciones legales al funcionario Gerardo Morales Solano, de Recolección de Basura, el cual está tramitando la pensión por invalidez</t>
  </si>
  <si>
    <t>Refuerzo de varios rubros del Servicio de Depósito y Tratamiento de Basura, para efectos de seguir brindando el servicio.</t>
  </si>
  <si>
    <t>A Solicitud de la  Alcaldía Municipal.</t>
  </si>
  <si>
    <t>Pág. 1</t>
  </si>
  <si>
    <t>SESIÓN ORDINARIA N°  203          Lunes 23 de Marzo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</si>
</sst>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₡-140A]#,##0.00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sz val="9"/>
      <color indexed="10"/>
      <name val="Arial"/>
      <family val="2"/>
    </font>
    <font>
      <sz val="9"/>
      <color indexed="12"/>
      <name val="Arial"/>
      <family val="2"/>
    </font>
    <font>
      <sz val="8"/>
      <color indexed="10"/>
      <name val="Arial"/>
      <family val="2"/>
    </font>
    <font>
      <sz val="8"/>
      <color indexed="12"/>
      <name val="Arial"/>
      <family val="2"/>
    </font>
    <font>
      <b/>
      <sz val="8"/>
      <color rgb="FF0070C0"/>
      <name val="Arial"/>
      <family val="2"/>
    </font>
    <font>
      <b/>
      <sz val="8"/>
      <color rgb="FFFF000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38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0" fillId="0" borderId="31" xfId="0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/>
    <xf numFmtId="4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/>
    <xf numFmtId="49" fontId="3" fillId="5" borderId="8" xfId="0" applyNumberFormat="1" applyFont="1" applyFill="1" applyBorder="1" applyAlignment="1">
      <alignment vertical="center"/>
    </xf>
    <xf numFmtId="4" fontId="3" fillId="5" borderId="8" xfId="0" applyNumberFormat="1" applyFont="1" applyFill="1" applyBorder="1" applyAlignment="1">
      <alignment vertical="center"/>
    </xf>
    <xf numFmtId="0" fontId="3" fillId="0" borderId="0" xfId="0" applyFont="1" applyBorder="1"/>
    <xf numFmtId="4" fontId="11" fillId="0" borderId="0" xfId="0" applyNumberFormat="1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0" fontId="11" fillId="0" borderId="0" xfId="0" applyFont="1" applyAlignment="1">
      <alignment horizontal="right"/>
    </xf>
    <xf numFmtId="14" fontId="11" fillId="0" borderId="0" xfId="0" applyNumberFormat="1" applyFont="1" applyAlignment="1">
      <alignment horizontal="right"/>
    </xf>
    <xf numFmtId="14" fontId="11" fillId="0" borderId="0" xfId="0" applyNumberFormat="1" applyFont="1"/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" fontId="12" fillId="0" borderId="2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3" fillId="3" borderId="10" xfId="0" applyNumberFormat="1" applyFon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9" fontId="12" fillId="0" borderId="23" xfId="0" applyNumberFormat="1" applyFont="1" applyFill="1" applyBorder="1" applyAlignment="1">
      <alignment horizontal="right" vertical="center"/>
    </xf>
    <xf numFmtId="49" fontId="12" fillId="0" borderId="24" xfId="0" applyNumberFormat="1" applyFont="1" applyFill="1" applyBorder="1" applyAlignment="1">
      <alignment vertical="center"/>
    </xf>
    <xf numFmtId="0" fontId="9" fillId="0" borderId="24" xfId="0" applyFont="1" applyFill="1" applyBorder="1" applyAlignment="1">
      <alignment horizontal="right" vertical="center"/>
    </xf>
    <xf numFmtId="0" fontId="9" fillId="0" borderId="24" xfId="0" applyFont="1" applyFill="1" applyBorder="1" applyAlignment="1">
      <alignment vertical="center"/>
    </xf>
    <xf numFmtId="49" fontId="12" fillId="5" borderId="26" xfId="0" applyNumberFormat="1" applyFont="1" applyFill="1" applyBorder="1" applyAlignment="1">
      <alignment horizontal="right" vertical="center"/>
    </xf>
    <xf numFmtId="49" fontId="12" fillId="5" borderId="0" xfId="0" applyNumberFormat="1" applyFont="1" applyFill="1" applyBorder="1" applyAlignment="1">
      <alignment vertical="center"/>
    </xf>
    <xf numFmtId="0" fontId="9" fillId="0" borderId="26" xfId="0" applyFont="1" applyFill="1" applyBorder="1" applyAlignment="1">
      <alignment horizontal="right" vertical="center"/>
    </xf>
    <xf numFmtId="0" fontId="9" fillId="0" borderId="26" xfId="0" applyFont="1" applyBorder="1" applyAlignment="1">
      <alignment horizontal="right" vertical="center"/>
    </xf>
    <xf numFmtId="0" fontId="11" fillId="0" borderId="0" xfId="0" applyFont="1" applyFill="1" applyBorder="1" applyAlignment="1">
      <alignment vertical="center" wrapText="1"/>
    </xf>
    <xf numFmtId="4" fontId="3" fillId="0" borderId="29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4" fontId="12" fillId="0" borderId="11" xfId="0" applyNumberFormat="1" applyFont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9" fillId="0" borderId="33" xfId="0" applyFont="1" applyBorder="1" applyAlignment="1">
      <alignment vertical="center"/>
    </xf>
    <xf numFmtId="4" fontId="12" fillId="0" borderId="2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19" fillId="0" borderId="19" xfId="0" applyNumberFormat="1" applyFont="1" applyFill="1" applyBorder="1" applyAlignment="1">
      <alignment horizontal="right" vertical="center"/>
    </xf>
    <xf numFmtId="4" fontId="12" fillId="0" borderId="19" xfId="0" applyNumberFormat="1" applyFont="1" applyFill="1" applyBorder="1" applyAlignment="1">
      <alignment horizontal="right" vertical="center"/>
    </xf>
    <xf numFmtId="4" fontId="20" fillId="0" borderId="19" xfId="0" applyNumberFormat="1" applyFont="1" applyFill="1" applyBorder="1" applyAlignment="1">
      <alignment horizontal="right" vertical="center"/>
    </xf>
    <xf numFmtId="4" fontId="9" fillId="0" borderId="27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0" fontId="9" fillId="0" borderId="25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33" xfId="0" applyFont="1" applyFill="1" applyBorder="1" applyAlignment="1">
      <alignment vertical="center"/>
    </xf>
    <xf numFmtId="4" fontId="12" fillId="0" borderId="4" xfId="0" applyNumberFormat="1" applyFont="1" applyFill="1" applyBorder="1" applyAlignment="1">
      <alignment vertical="center"/>
    </xf>
    <xf numFmtId="4" fontId="12" fillId="0" borderId="4" xfId="0" applyNumberFormat="1" applyFont="1" applyBorder="1" applyAlignment="1">
      <alignment vertical="center"/>
    </xf>
    <xf numFmtId="0" fontId="9" fillId="0" borderId="0" xfId="0" applyFont="1" applyFill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2" fillId="0" borderId="32" xfId="0" applyFont="1" applyFill="1" applyBorder="1" applyAlignment="1">
      <alignment vertical="center"/>
    </xf>
    <xf numFmtId="0" fontId="12" fillId="0" borderId="24" xfId="0" applyFont="1" applyFill="1" applyBorder="1" applyAlignment="1">
      <alignment vertical="center"/>
    </xf>
    <xf numFmtId="4" fontId="12" fillId="0" borderId="24" xfId="0" applyNumberFormat="1" applyFont="1" applyFill="1" applyBorder="1" applyAlignment="1">
      <alignment horizontal="right" vertical="center"/>
    </xf>
    <xf numFmtId="4" fontId="13" fillId="0" borderId="24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4" fontId="12" fillId="0" borderId="25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4" fontId="12" fillId="0" borderId="27" xfId="0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12" fillId="0" borderId="4" xfId="0" applyNumberFormat="1" applyFont="1" applyFill="1" applyBorder="1" applyAlignment="1">
      <alignment horizontal="right" vertical="center"/>
    </xf>
    <xf numFmtId="4" fontId="9" fillId="0" borderId="0" xfId="0" applyNumberFormat="1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4" fontId="3" fillId="0" borderId="10" xfId="0" applyNumberFormat="1" applyFont="1" applyFill="1" applyBorder="1" applyAlignment="1">
      <alignment horizontal="right" vertical="center"/>
    </xf>
    <xf numFmtId="4" fontId="11" fillId="0" borderId="0" xfId="0" applyNumberFormat="1" applyFont="1" applyBorder="1" applyAlignment="1">
      <alignment vertical="center"/>
    </xf>
    <xf numFmtId="4" fontId="9" fillId="0" borderId="4" xfId="0" applyNumberFormat="1" applyFont="1" applyFill="1" applyBorder="1" applyAlignment="1">
      <alignment horizontal="right" vertical="center"/>
    </xf>
    <xf numFmtId="0" fontId="12" fillId="0" borderId="32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4" fontId="20" fillId="0" borderId="38" xfId="0" applyNumberFormat="1" applyFont="1" applyFill="1" applyBorder="1" applyAlignment="1">
      <alignment horizontal="right" vertical="center"/>
    </xf>
    <xf numFmtId="4" fontId="19" fillId="0" borderId="38" xfId="0" applyNumberFormat="1" applyFont="1" applyFill="1" applyBorder="1" applyAlignment="1">
      <alignment horizontal="right" vertical="center"/>
    </xf>
    <xf numFmtId="4" fontId="12" fillId="0" borderId="41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4" fontId="12" fillId="0" borderId="38" xfId="0" applyNumberFormat="1" applyFont="1" applyFill="1" applyBorder="1" applyAlignment="1">
      <alignment horizontal="right" vertical="center"/>
    </xf>
    <xf numFmtId="4" fontId="12" fillId="0" borderId="39" xfId="0" applyNumberFormat="1" applyFont="1" applyFill="1" applyBorder="1" applyAlignment="1">
      <alignment horizontal="right" vertical="center"/>
    </xf>
    <xf numFmtId="0" fontId="9" fillId="0" borderId="38" xfId="0" applyFont="1" applyBorder="1" applyAlignment="1">
      <alignment vertical="center"/>
    </xf>
    <xf numFmtId="0" fontId="3" fillId="0" borderId="22" xfId="0" applyFont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4" fillId="0" borderId="12" xfId="0" applyFont="1" applyBorder="1"/>
    <xf numFmtId="0" fontId="4" fillId="0" borderId="13" xfId="0" applyFont="1" applyBorder="1"/>
    <xf numFmtId="4" fontId="4" fillId="0" borderId="13" xfId="0" applyNumberFormat="1" applyFont="1" applyBorder="1"/>
    <xf numFmtId="0" fontId="4" fillId="0" borderId="14" xfId="0" applyFont="1" applyBorder="1"/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4" fontId="3" fillId="0" borderId="46" xfId="0" applyNumberFormat="1" applyFont="1" applyBorder="1" applyAlignment="1">
      <alignment horizontal="right" vertical="center" wrapText="1"/>
    </xf>
    <xf numFmtId="0" fontId="3" fillId="0" borderId="46" xfId="0" applyFont="1" applyBorder="1" applyAlignment="1">
      <alignment horizontal="right" vertical="center" wrapText="1"/>
    </xf>
    <xf numFmtId="0" fontId="3" fillId="0" borderId="47" xfId="0" applyFont="1" applyFill="1" applyBorder="1" applyAlignment="1">
      <alignment horizontal="right" vertical="center" wrapText="1"/>
    </xf>
    <xf numFmtId="0" fontId="11" fillId="0" borderId="5" xfId="0" applyFont="1" applyBorder="1"/>
    <xf numFmtId="0" fontId="11" fillId="0" borderId="4" xfId="0" applyFont="1" applyBorder="1"/>
    <xf numFmtId="49" fontId="3" fillId="5" borderId="48" xfId="0" applyNumberFormat="1" applyFont="1" applyFill="1" applyBorder="1" applyAlignment="1">
      <alignment horizontal="right" vertical="center"/>
    </xf>
    <xf numFmtId="4" fontId="3" fillId="5" borderId="49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right"/>
    </xf>
    <xf numFmtId="4" fontId="3" fillId="0" borderId="4" xfId="0" applyNumberFormat="1" applyFont="1" applyBorder="1"/>
    <xf numFmtId="0" fontId="11" fillId="0" borderId="5" xfId="0" applyFont="1" applyBorder="1" applyAlignment="1">
      <alignment horizontal="right"/>
    </xf>
    <xf numFmtId="4" fontId="11" fillId="0" borderId="0" xfId="0" applyNumberFormat="1" applyFont="1" applyFill="1" applyBorder="1"/>
    <xf numFmtId="4" fontId="11" fillId="0" borderId="4" xfId="0" applyNumberFormat="1" applyFont="1" applyBorder="1"/>
    <xf numFmtId="4" fontId="11" fillId="0" borderId="4" xfId="0" applyNumberFormat="1" applyFont="1" applyBorder="1" applyAlignment="1">
      <alignment horizontal="right"/>
    </xf>
    <xf numFmtId="4" fontId="3" fillId="5" borderId="48" xfId="0" applyNumberFormat="1" applyFont="1" applyFill="1" applyBorder="1" applyAlignment="1">
      <alignment horizontal="right" vertical="center"/>
    </xf>
    <xf numFmtId="4" fontId="3" fillId="0" borderId="4" xfId="0" applyNumberFormat="1" applyFont="1" applyBorder="1" applyAlignment="1">
      <alignment horizontal="right"/>
    </xf>
    <xf numFmtId="49" fontId="3" fillId="5" borderId="50" xfId="0" applyNumberFormat="1" applyFont="1" applyFill="1" applyBorder="1" applyAlignment="1">
      <alignment horizontal="center" vertical="center"/>
    </xf>
    <xf numFmtId="49" fontId="3" fillId="5" borderId="51" xfId="0" applyNumberFormat="1" applyFont="1" applyFill="1" applyBorder="1" applyAlignment="1">
      <alignment vertical="center"/>
    </xf>
    <xf numFmtId="4" fontId="3" fillId="5" borderId="51" xfId="0" applyNumberFormat="1" applyFont="1" applyFill="1" applyBorder="1" applyAlignment="1">
      <alignment vertical="center"/>
    </xf>
    <xf numFmtId="4" fontId="3" fillId="5" borderId="52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3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vertical="center"/>
    </xf>
    <xf numFmtId="4" fontId="3" fillId="4" borderId="7" xfId="0" applyNumberFormat="1" applyFont="1" applyFill="1" applyBorder="1" applyAlignment="1">
      <alignment horizontal="center" vertical="center" wrapText="1"/>
    </xf>
    <xf numFmtId="4" fontId="3" fillId="4" borderId="6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15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4" fontId="6" fillId="4" borderId="7" xfId="0" applyNumberFormat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12" fillId="0" borderId="18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12" fillId="0" borderId="37" xfId="0" applyNumberFormat="1" applyFont="1" applyFill="1" applyBorder="1" applyAlignment="1">
      <alignment horizontal="right" vertical="center" wrapText="1"/>
    </xf>
    <xf numFmtId="4" fontId="12" fillId="0" borderId="38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" fontId="13" fillId="0" borderId="16" xfId="0" applyNumberFormat="1" applyFont="1" applyFill="1" applyBorder="1" applyAlignment="1">
      <alignment horizontal="center" vertical="center" wrapText="1"/>
    </xf>
    <xf numFmtId="4" fontId="13" fillId="0" borderId="17" xfId="0" applyNumberFormat="1" applyFont="1" applyFill="1" applyBorder="1" applyAlignment="1">
      <alignment horizontal="center" vertical="center" wrapText="1"/>
    </xf>
    <xf numFmtId="4" fontId="14" fillId="0" borderId="16" xfId="0" applyNumberFormat="1" applyFont="1" applyFill="1" applyBorder="1" applyAlignment="1">
      <alignment horizontal="center" vertical="center" wrapText="1"/>
    </xf>
    <xf numFmtId="4" fontId="14" fillId="0" borderId="17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1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3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5" xfId="0" applyFont="1" applyFill="1" applyBorder="1" applyAlignment="1">
      <alignment vertical="center"/>
    </xf>
    <xf numFmtId="4" fontId="22" fillId="2" borderId="42" xfId="0" applyNumberFormat="1" applyFont="1" applyFill="1" applyBorder="1" applyAlignment="1">
      <alignment horizontal="center" vertical="center" wrapText="1"/>
    </xf>
    <xf numFmtId="4" fontId="22" fillId="2" borderId="43" xfId="0" applyNumberFormat="1" applyFont="1" applyFill="1" applyBorder="1" applyAlignment="1">
      <alignment horizontal="center" vertical="center" wrapText="1"/>
    </xf>
    <xf numFmtId="4" fontId="22" fillId="2" borderId="44" xfId="0" applyNumberFormat="1" applyFont="1" applyFill="1" applyBorder="1" applyAlignment="1">
      <alignment horizontal="center" vertical="center" wrapText="1"/>
    </xf>
    <xf numFmtId="49" fontId="12" fillId="5" borderId="5" xfId="0" applyNumberFormat="1" applyFont="1" applyFill="1" applyBorder="1" applyAlignment="1">
      <alignment horizontal="left" vertical="center"/>
    </xf>
    <xf numFmtId="4" fontId="3" fillId="4" borderId="53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right" vertical="center" indent="1"/>
    </xf>
    <xf numFmtId="4" fontId="3" fillId="0" borderId="2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13" fillId="0" borderId="13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 wrapText="1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0</xdr:rowOff>
    </xdr:from>
    <xdr:to>
      <xdr:col>2</xdr:col>
      <xdr:colOff>0</xdr:colOff>
      <xdr:row>3</xdr:row>
      <xdr:rowOff>152400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0"/>
          <a:ext cx="65722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"/>
  <sheetViews>
    <sheetView tabSelected="1" topLeftCell="B25" zoomScaleNormal="100" workbookViewId="0">
      <selection activeCell="B4" sqref="B4"/>
    </sheetView>
  </sheetViews>
  <sheetFormatPr baseColWidth="10" defaultRowHeight="12.75" x14ac:dyDescent="0.2"/>
  <cols>
    <col min="1" max="1" width="2.42578125" style="9" customWidth="1"/>
    <col min="2" max="2" width="18.7109375" style="79" customWidth="1"/>
    <col min="3" max="3" width="38.7109375" style="79" customWidth="1"/>
    <col min="4" max="4" width="13.5703125" style="96" bestFit="1" customWidth="1"/>
    <col min="5" max="5" width="13" style="96" bestFit="1" customWidth="1"/>
    <col min="6" max="6" width="15" style="96" bestFit="1" customWidth="1"/>
    <col min="7" max="7" width="13.28515625" style="96" bestFit="1" customWidth="1"/>
    <col min="8" max="8" width="1.5703125" style="79" customWidth="1"/>
    <col min="9" max="9" width="5.140625" style="96" bestFit="1" customWidth="1"/>
    <col min="10" max="10" width="29.140625" style="96" bestFit="1" customWidth="1"/>
    <col min="11" max="11" width="13" style="96" bestFit="1" customWidth="1"/>
    <col min="12" max="12" width="15" style="96" bestFit="1" customWidth="1"/>
    <col min="13" max="13" width="11.85546875" style="96" bestFit="1" customWidth="1"/>
    <col min="14" max="14" width="4.85546875" style="91" bestFit="1" customWidth="1"/>
    <col min="15" max="15" width="8.85546875" style="91" customWidth="1"/>
    <col min="16" max="18" width="8.85546875" style="97" customWidth="1"/>
    <col min="19" max="19" width="5.85546875" style="78" bestFit="1" customWidth="1"/>
    <col min="20" max="20" width="14.42578125" style="65" bestFit="1" customWidth="1"/>
    <col min="21" max="28" width="11.42578125" style="65"/>
    <col min="29" max="32" width="11.42578125" style="9"/>
    <col min="33" max="16384" width="11.42578125" style="79"/>
  </cols>
  <sheetData>
    <row r="1" spans="1:32" ht="15.75" x14ac:dyDescent="0.2">
      <c r="B1" s="186" t="s">
        <v>6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8"/>
      <c r="N1" s="37"/>
      <c r="O1" s="37"/>
      <c r="P1" s="65"/>
      <c r="Q1" s="65"/>
      <c r="R1" s="65"/>
    </row>
    <row r="2" spans="1:32" ht="15.75" x14ac:dyDescent="0.2">
      <c r="B2" s="189" t="s">
        <v>130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1"/>
      <c r="N2" s="37"/>
      <c r="O2" s="37"/>
      <c r="P2" s="65"/>
      <c r="Q2" s="65"/>
      <c r="R2" s="65"/>
    </row>
    <row r="3" spans="1:32" ht="15.75" x14ac:dyDescent="0.2">
      <c r="B3" s="192" t="s">
        <v>159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4"/>
      <c r="N3" s="37"/>
      <c r="O3" s="37"/>
      <c r="P3" s="65"/>
      <c r="Q3" s="65"/>
      <c r="R3" s="65"/>
    </row>
    <row r="4" spans="1:32" ht="16.5" thickBot="1" x14ac:dyDescent="0.25">
      <c r="B4" s="108"/>
      <c r="C4" s="109"/>
      <c r="D4" s="110"/>
      <c r="E4" s="110"/>
      <c r="F4" s="110"/>
      <c r="G4" s="110"/>
      <c r="H4" s="94"/>
      <c r="I4" s="93"/>
      <c r="J4" s="93"/>
      <c r="K4" s="93"/>
      <c r="L4" s="93"/>
      <c r="M4" s="95"/>
      <c r="N4" s="37"/>
      <c r="O4" s="37"/>
      <c r="P4" s="65"/>
      <c r="Q4" s="65"/>
      <c r="R4" s="65"/>
    </row>
    <row r="5" spans="1:32" ht="16.5" customHeight="1" thickBot="1" x14ac:dyDescent="0.25">
      <c r="B5" s="208" t="s">
        <v>127</v>
      </c>
      <c r="C5" s="209"/>
      <c r="D5" s="209"/>
      <c r="E5" s="209"/>
      <c r="F5" s="209"/>
      <c r="G5" s="210"/>
      <c r="H5" s="111"/>
      <c r="I5" s="80"/>
      <c r="J5" s="195" t="s">
        <v>126</v>
      </c>
      <c r="K5" s="195"/>
      <c r="L5" s="195"/>
      <c r="M5" s="64"/>
      <c r="N5" s="37"/>
      <c r="O5" s="37"/>
      <c r="P5" s="65"/>
      <c r="Q5" s="65"/>
      <c r="R5" s="65"/>
    </row>
    <row r="6" spans="1:32" ht="13.5" customHeight="1" x14ac:dyDescent="0.2">
      <c r="B6" s="202" t="s">
        <v>0</v>
      </c>
      <c r="C6" s="204" t="s">
        <v>1</v>
      </c>
      <c r="D6" s="206" t="s">
        <v>2</v>
      </c>
      <c r="E6" s="196" t="s">
        <v>3</v>
      </c>
      <c r="F6" s="198" t="s">
        <v>4</v>
      </c>
      <c r="G6" s="200" t="s">
        <v>5</v>
      </c>
      <c r="H6" s="13"/>
      <c r="I6" s="211" t="s">
        <v>125</v>
      </c>
      <c r="J6" s="213" t="s">
        <v>1</v>
      </c>
      <c r="K6" s="196" t="s">
        <v>3</v>
      </c>
      <c r="L6" s="198" t="s">
        <v>4</v>
      </c>
      <c r="M6" s="200" t="s">
        <v>122</v>
      </c>
      <c r="N6" s="37"/>
      <c r="O6" s="37"/>
      <c r="P6" s="65"/>
      <c r="Q6" s="65"/>
      <c r="R6" s="65"/>
    </row>
    <row r="7" spans="1:32" ht="13.5" customHeight="1" thickBot="1" x14ac:dyDescent="0.25">
      <c r="B7" s="203"/>
      <c r="C7" s="205"/>
      <c r="D7" s="207"/>
      <c r="E7" s="197"/>
      <c r="F7" s="199"/>
      <c r="G7" s="201"/>
      <c r="H7" s="8"/>
      <c r="I7" s="212"/>
      <c r="J7" s="214"/>
      <c r="K7" s="197"/>
      <c r="L7" s="199"/>
      <c r="M7" s="201"/>
      <c r="N7" s="37"/>
      <c r="O7" s="37"/>
      <c r="P7" s="65"/>
      <c r="Q7" s="65"/>
      <c r="R7" s="65"/>
    </row>
    <row r="8" spans="1:32" x14ac:dyDescent="0.2">
      <c r="B8" s="165"/>
      <c r="C8" s="232"/>
      <c r="D8" s="167"/>
      <c r="E8" s="233"/>
      <c r="F8" s="234"/>
      <c r="G8" s="167"/>
      <c r="H8" s="111"/>
      <c r="I8" s="126"/>
      <c r="J8" s="126"/>
      <c r="K8" s="126"/>
      <c r="L8" s="126"/>
      <c r="M8" s="127"/>
      <c r="N8" s="37"/>
      <c r="O8" s="37"/>
      <c r="P8" s="65"/>
      <c r="Q8" s="65"/>
      <c r="R8" s="65"/>
    </row>
    <row r="9" spans="1:32" s="9" customFormat="1" ht="13.5" thickBot="1" x14ac:dyDescent="0.25">
      <c r="B9" s="166"/>
      <c r="C9" s="235"/>
      <c r="D9" s="168"/>
      <c r="E9" s="236"/>
      <c r="F9" s="237"/>
      <c r="G9" s="168"/>
      <c r="H9" s="94"/>
      <c r="I9" s="93"/>
      <c r="J9" s="93"/>
      <c r="K9" s="93"/>
      <c r="L9" s="93"/>
      <c r="M9" s="95"/>
      <c r="N9" s="37"/>
      <c r="O9" s="37"/>
      <c r="P9" s="65"/>
      <c r="Q9" s="65"/>
      <c r="R9" s="65"/>
      <c r="S9" s="78"/>
      <c r="T9" s="65"/>
      <c r="U9" s="65"/>
      <c r="V9" s="65"/>
      <c r="W9" s="65"/>
      <c r="X9" s="65"/>
      <c r="Y9" s="65"/>
      <c r="Z9" s="65"/>
      <c r="AA9" s="65"/>
      <c r="AB9" s="65"/>
    </row>
    <row r="10" spans="1:32" s="9" customFormat="1" ht="18" x14ac:dyDescent="0.2">
      <c r="B10" s="226" t="s">
        <v>7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8"/>
      <c r="N10" s="37" t="s">
        <v>158</v>
      </c>
      <c r="O10" s="37"/>
      <c r="P10" s="65"/>
      <c r="Q10" s="65"/>
      <c r="R10" s="65"/>
      <c r="S10" s="78"/>
      <c r="T10" s="65"/>
      <c r="U10" s="65"/>
      <c r="V10" s="65"/>
      <c r="W10" s="65"/>
      <c r="X10" s="65"/>
      <c r="Y10" s="65"/>
      <c r="Z10" s="65"/>
      <c r="AA10" s="65"/>
      <c r="AB10" s="65"/>
    </row>
    <row r="11" spans="1:32" s="9" customFormat="1" x14ac:dyDescent="0.2">
      <c r="B11" s="61"/>
      <c r="C11" s="14"/>
      <c r="D11" s="40"/>
      <c r="E11" s="42"/>
      <c r="F11" s="43"/>
      <c r="G11" s="40"/>
      <c r="I11" s="35"/>
      <c r="J11" s="35"/>
      <c r="K11" s="35"/>
      <c r="L11" s="35"/>
      <c r="M11" s="69"/>
      <c r="N11" s="37"/>
      <c r="O11" s="37"/>
      <c r="P11" s="65"/>
      <c r="Q11" s="65"/>
      <c r="R11" s="65"/>
      <c r="S11" s="78"/>
      <c r="T11" s="65"/>
      <c r="U11" s="65"/>
      <c r="V11" s="65"/>
      <c r="W11" s="65"/>
      <c r="X11" s="65"/>
      <c r="Y11" s="65"/>
      <c r="Z11" s="65"/>
      <c r="AA11" s="65"/>
      <c r="AB11" s="65"/>
    </row>
    <row r="12" spans="1:32" s="87" customFormat="1" ht="24.75" customHeight="1" x14ac:dyDescent="0.2">
      <c r="A12" s="33"/>
      <c r="B12" s="120" t="s">
        <v>32</v>
      </c>
      <c r="C12" s="63"/>
      <c r="D12" s="63"/>
      <c r="E12" s="63"/>
      <c r="F12" s="63"/>
      <c r="G12" s="77"/>
      <c r="H12" s="63"/>
      <c r="I12" s="50"/>
      <c r="J12" s="51"/>
      <c r="K12" s="52"/>
      <c r="L12" s="53"/>
      <c r="M12" s="88"/>
      <c r="N12" s="37"/>
      <c r="O12" s="34"/>
      <c r="P12" s="34"/>
      <c r="Q12" s="34"/>
      <c r="R12" s="34"/>
      <c r="S12" s="86"/>
      <c r="T12" s="34"/>
      <c r="U12" s="34"/>
      <c r="V12" s="34"/>
      <c r="W12" s="34"/>
      <c r="X12" s="34"/>
      <c r="Y12" s="34"/>
      <c r="Z12" s="34"/>
      <c r="AA12" s="34"/>
      <c r="AB12" s="34"/>
      <c r="AC12" s="33"/>
      <c r="AD12" s="33"/>
      <c r="AE12" s="33"/>
      <c r="AF12" s="33"/>
    </row>
    <row r="13" spans="1:32" s="87" customFormat="1" ht="14.25" customHeight="1" x14ac:dyDescent="0.2">
      <c r="A13" s="33"/>
      <c r="B13" s="229" t="s">
        <v>133</v>
      </c>
      <c r="C13" s="55" t="s">
        <v>51</v>
      </c>
      <c r="D13" s="35"/>
      <c r="E13" s="35"/>
      <c r="F13" s="35"/>
      <c r="G13" s="83"/>
      <c r="H13" s="35"/>
      <c r="I13" s="54" t="s">
        <v>50</v>
      </c>
      <c r="J13" s="55" t="s">
        <v>51</v>
      </c>
      <c r="K13" s="35"/>
      <c r="L13" s="35"/>
      <c r="M13" s="90">
        <f>M14</f>
        <v>-2600000</v>
      </c>
      <c r="N13" s="37"/>
      <c r="O13" s="34"/>
      <c r="P13" s="34"/>
      <c r="Q13" s="34"/>
      <c r="R13" s="34"/>
      <c r="S13" s="86"/>
      <c r="T13" s="34"/>
      <c r="U13" s="34"/>
      <c r="V13" s="34"/>
      <c r="W13" s="34"/>
      <c r="X13" s="34"/>
      <c r="Y13" s="34"/>
      <c r="Z13" s="34"/>
      <c r="AA13" s="34"/>
      <c r="AB13" s="34"/>
      <c r="AC13" s="33"/>
      <c r="AD13" s="33"/>
      <c r="AE13" s="33"/>
      <c r="AF13" s="33"/>
    </row>
    <row r="14" spans="1:32" s="87" customFormat="1" ht="21.75" customHeight="1" x14ac:dyDescent="0.2">
      <c r="A14" s="33"/>
      <c r="B14" s="82" t="s">
        <v>134</v>
      </c>
      <c r="C14" s="37" t="s">
        <v>131</v>
      </c>
      <c r="D14" s="76">
        <v>7634568.8899999997</v>
      </c>
      <c r="E14" s="70">
        <v>2600000</v>
      </c>
      <c r="F14" s="71">
        <v>0</v>
      </c>
      <c r="G14" s="75">
        <f>D14-E14+F14</f>
        <v>5034568.8899999997</v>
      </c>
      <c r="H14" s="35"/>
      <c r="I14" s="57" t="s">
        <v>52</v>
      </c>
      <c r="J14" s="35" t="s">
        <v>53</v>
      </c>
      <c r="K14" s="70">
        <f>E14</f>
        <v>2600000</v>
      </c>
      <c r="L14" s="71">
        <f>F14</f>
        <v>0</v>
      </c>
      <c r="M14" s="119">
        <f>L14-K14</f>
        <v>-2600000</v>
      </c>
      <c r="N14" s="37"/>
      <c r="O14" s="34"/>
      <c r="P14" s="34"/>
      <c r="Q14" s="34"/>
      <c r="R14" s="34"/>
      <c r="S14" s="10"/>
      <c r="T14" s="10"/>
      <c r="U14" s="34"/>
      <c r="V14" s="34"/>
      <c r="W14" s="34"/>
      <c r="X14" s="34"/>
      <c r="Y14" s="34"/>
      <c r="Z14" s="34"/>
      <c r="AA14" s="34"/>
      <c r="AB14" s="34"/>
      <c r="AC14" s="33"/>
      <c r="AD14" s="33"/>
      <c r="AE14" s="33"/>
      <c r="AF14" s="33"/>
    </row>
    <row r="15" spans="1:32" s="87" customFormat="1" ht="20.25" customHeight="1" x14ac:dyDescent="0.2">
      <c r="A15" s="33"/>
      <c r="B15" s="229" t="s">
        <v>135</v>
      </c>
      <c r="C15" s="55" t="s">
        <v>65</v>
      </c>
      <c r="D15" s="76"/>
      <c r="E15" s="70"/>
      <c r="F15" s="71"/>
      <c r="G15" s="75"/>
      <c r="H15" s="35"/>
      <c r="I15" s="54" t="s">
        <v>64</v>
      </c>
      <c r="J15" s="55" t="s">
        <v>65</v>
      </c>
      <c r="K15" s="70"/>
      <c r="L15" s="71"/>
      <c r="M15" s="112">
        <f>M16</f>
        <v>2600000</v>
      </c>
      <c r="N15" s="37"/>
      <c r="O15" s="34"/>
      <c r="P15" s="34"/>
      <c r="Q15" s="34"/>
      <c r="R15" s="34"/>
      <c r="S15" s="10"/>
      <c r="T15" s="10"/>
      <c r="U15" s="34"/>
      <c r="V15" s="34"/>
      <c r="W15" s="34"/>
      <c r="X15" s="34"/>
      <c r="Y15" s="34"/>
      <c r="Z15" s="34"/>
      <c r="AA15" s="34"/>
      <c r="AB15" s="34"/>
      <c r="AC15" s="33"/>
      <c r="AD15" s="33"/>
      <c r="AE15" s="33"/>
      <c r="AF15" s="33"/>
    </row>
    <row r="16" spans="1:32" s="87" customFormat="1" ht="22.5" customHeight="1" x14ac:dyDescent="0.2">
      <c r="A16" s="33"/>
      <c r="B16" s="82" t="s">
        <v>136</v>
      </c>
      <c r="C16" s="37" t="s">
        <v>132</v>
      </c>
      <c r="D16" s="76">
        <v>0</v>
      </c>
      <c r="E16" s="70">
        <v>0</v>
      </c>
      <c r="F16" s="71">
        <v>2600000</v>
      </c>
      <c r="G16" s="75">
        <f>D16-E16+F16</f>
        <v>2600000</v>
      </c>
      <c r="H16" s="35"/>
      <c r="I16" s="56" t="s">
        <v>68</v>
      </c>
      <c r="J16" s="81" t="s">
        <v>69</v>
      </c>
      <c r="K16" s="70">
        <f>E16</f>
        <v>0</v>
      </c>
      <c r="L16" s="71">
        <f>F16</f>
        <v>2600000</v>
      </c>
      <c r="M16" s="119">
        <f t="shared" ref="M16" si="0">L16-K16</f>
        <v>2600000</v>
      </c>
      <c r="N16" s="37"/>
      <c r="O16" s="34"/>
      <c r="P16" s="34"/>
      <c r="Q16" s="34"/>
      <c r="R16" s="34"/>
      <c r="S16" s="34"/>
      <c r="T16" s="58"/>
      <c r="U16" s="34"/>
      <c r="V16" s="34"/>
      <c r="W16" s="34"/>
      <c r="X16" s="34"/>
      <c r="Y16" s="34"/>
      <c r="Z16" s="34"/>
      <c r="AA16" s="34"/>
      <c r="AB16" s="34"/>
      <c r="AC16" s="33"/>
      <c r="AD16" s="33"/>
      <c r="AE16" s="33"/>
      <c r="AF16" s="33"/>
    </row>
    <row r="17" spans="1:32" s="87" customFormat="1" ht="24" customHeight="1" thickBot="1" x14ac:dyDescent="0.25">
      <c r="A17" s="33"/>
      <c r="B17" s="184" t="s">
        <v>33</v>
      </c>
      <c r="C17" s="185"/>
      <c r="D17" s="128">
        <f>SUM(D14:D16)</f>
        <v>7634568.8899999997</v>
      </c>
      <c r="E17" s="123">
        <f t="shared" ref="E17:G17" si="1">SUM(E14:E16)</f>
        <v>2600000</v>
      </c>
      <c r="F17" s="124">
        <f t="shared" si="1"/>
        <v>2600000</v>
      </c>
      <c r="G17" s="129">
        <f t="shared" si="1"/>
        <v>7634568.8899999997</v>
      </c>
      <c r="H17" s="130"/>
      <c r="I17" s="121"/>
      <c r="J17" s="122" t="s">
        <v>124</v>
      </c>
      <c r="K17" s="123">
        <f t="shared" ref="K17" si="2">SUM(K14:K16)</f>
        <v>2600000</v>
      </c>
      <c r="L17" s="124">
        <f t="shared" ref="L17" si="3">SUM(L14:L16)</f>
        <v>2600000</v>
      </c>
      <c r="M17" s="125">
        <f>+M15+M13</f>
        <v>0</v>
      </c>
      <c r="N17" s="37"/>
      <c r="O17" s="34"/>
      <c r="P17" s="34"/>
      <c r="Q17" s="34"/>
      <c r="R17" s="34"/>
      <c r="S17" s="86"/>
      <c r="T17" s="34"/>
      <c r="U17" s="34"/>
      <c r="V17" s="34"/>
      <c r="W17" s="34"/>
      <c r="X17" s="34"/>
      <c r="Y17" s="34"/>
      <c r="Z17" s="34"/>
      <c r="AA17" s="34"/>
      <c r="AB17" s="34"/>
      <c r="AC17" s="33"/>
      <c r="AD17" s="33"/>
      <c r="AE17" s="33"/>
      <c r="AF17" s="33"/>
    </row>
    <row r="18" spans="1:32" s="87" customFormat="1" ht="15.75" customHeight="1" x14ac:dyDescent="0.2">
      <c r="A18" s="33"/>
      <c r="B18" s="225"/>
      <c r="C18" s="34"/>
      <c r="D18" s="44"/>
      <c r="E18" s="45"/>
      <c r="F18" s="46"/>
      <c r="G18" s="44"/>
      <c r="H18" s="33"/>
      <c r="I18" s="35"/>
      <c r="J18" s="35"/>
      <c r="K18" s="35"/>
      <c r="L18" s="35"/>
      <c r="M18" s="69"/>
      <c r="N18" s="37"/>
      <c r="O18" s="34"/>
      <c r="P18" s="34"/>
      <c r="Q18" s="34"/>
      <c r="R18" s="34"/>
      <c r="S18" s="86"/>
      <c r="T18" s="34"/>
      <c r="U18" s="34"/>
      <c r="V18" s="34"/>
      <c r="W18" s="34"/>
      <c r="X18" s="34"/>
      <c r="Y18" s="34"/>
      <c r="Z18" s="34"/>
      <c r="AA18" s="34"/>
      <c r="AB18" s="34"/>
      <c r="AC18" s="33"/>
      <c r="AD18" s="33"/>
      <c r="AE18" s="33"/>
      <c r="AF18" s="33"/>
    </row>
    <row r="19" spans="1:32" s="96" customFormat="1" ht="24.75" customHeight="1" x14ac:dyDescent="0.2">
      <c r="A19" s="35"/>
      <c r="B19" s="98" t="s">
        <v>26</v>
      </c>
      <c r="C19" s="99"/>
      <c r="D19" s="100"/>
      <c r="E19" s="101"/>
      <c r="F19" s="102"/>
      <c r="G19" s="103"/>
      <c r="H19" s="114"/>
      <c r="I19" s="62"/>
      <c r="J19" s="63"/>
      <c r="K19" s="63"/>
      <c r="L19" s="63"/>
      <c r="M19" s="66"/>
      <c r="N19" s="37"/>
      <c r="O19" s="37"/>
      <c r="P19" s="37"/>
      <c r="Q19" s="37"/>
      <c r="R19" s="37"/>
      <c r="S19" s="78"/>
      <c r="T19" s="37"/>
      <c r="U19" s="37"/>
      <c r="V19" s="37"/>
      <c r="W19" s="37"/>
      <c r="X19" s="37"/>
      <c r="Y19" s="37"/>
      <c r="Z19" s="37"/>
      <c r="AA19" s="37"/>
      <c r="AB19" s="37"/>
      <c r="AC19" s="35"/>
      <c r="AD19" s="35"/>
      <c r="AE19" s="35"/>
      <c r="AF19" s="35"/>
    </row>
    <row r="20" spans="1:32" s="96" customFormat="1" ht="18" customHeight="1" x14ac:dyDescent="0.2">
      <c r="A20" s="35"/>
      <c r="B20" s="229" t="s">
        <v>149</v>
      </c>
      <c r="C20" s="55" t="s">
        <v>51</v>
      </c>
      <c r="D20" s="39"/>
      <c r="E20" s="104"/>
      <c r="F20" s="105"/>
      <c r="G20" s="106"/>
      <c r="H20" s="115"/>
      <c r="I20" s="54" t="s">
        <v>50</v>
      </c>
      <c r="J20" s="55" t="s">
        <v>51</v>
      </c>
      <c r="K20" s="36"/>
      <c r="L20" s="37"/>
      <c r="M20" s="89">
        <f>M21</f>
        <v>1000000</v>
      </c>
      <c r="N20" s="37"/>
      <c r="O20" s="37"/>
      <c r="P20" s="37"/>
      <c r="Q20" s="37"/>
      <c r="R20" s="37"/>
      <c r="S20" s="78"/>
      <c r="T20" s="37"/>
      <c r="U20" s="37"/>
      <c r="V20" s="37"/>
      <c r="W20" s="37"/>
      <c r="X20" s="37"/>
      <c r="Y20" s="37"/>
      <c r="Z20" s="37"/>
      <c r="AA20" s="37"/>
      <c r="AB20" s="37"/>
      <c r="AC20" s="35"/>
      <c r="AD20" s="35"/>
      <c r="AE20" s="35"/>
      <c r="AF20" s="35"/>
    </row>
    <row r="21" spans="1:32" s="96" customFormat="1" ht="17.25" customHeight="1" x14ac:dyDescent="0.2">
      <c r="A21" s="35"/>
      <c r="B21" s="82" t="s">
        <v>145</v>
      </c>
      <c r="C21" s="37" t="s">
        <v>129</v>
      </c>
      <c r="D21" s="76">
        <v>903966</v>
      </c>
      <c r="E21" s="70">
        <v>0</v>
      </c>
      <c r="F21" s="71">
        <v>1000000</v>
      </c>
      <c r="G21" s="75">
        <f t="shared" ref="G21:G29" si="4">D21-E21+F21</f>
        <v>1903966</v>
      </c>
      <c r="H21" s="115"/>
      <c r="I21" s="57" t="s">
        <v>52</v>
      </c>
      <c r="J21" s="35" t="s">
        <v>53</v>
      </c>
      <c r="K21" s="70">
        <f t="shared" ref="K21" si="5">E21</f>
        <v>0</v>
      </c>
      <c r="L21" s="71">
        <f t="shared" ref="L21" si="6">F21</f>
        <v>1000000</v>
      </c>
      <c r="M21" s="119">
        <f>L21-K21</f>
        <v>1000000</v>
      </c>
      <c r="N21" s="37"/>
      <c r="O21" s="37"/>
      <c r="P21" s="37"/>
      <c r="Q21" s="37"/>
      <c r="R21" s="37"/>
      <c r="S21" s="78"/>
      <c r="T21" s="37"/>
      <c r="U21" s="37"/>
      <c r="V21" s="37"/>
      <c r="W21" s="37"/>
      <c r="X21" s="37"/>
      <c r="Y21" s="37"/>
      <c r="Z21" s="37"/>
      <c r="AA21" s="37"/>
      <c r="AB21" s="37"/>
      <c r="AC21" s="35"/>
      <c r="AD21" s="35"/>
      <c r="AE21" s="35"/>
      <c r="AF21" s="35"/>
    </row>
    <row r="22" spans="1:32" s="96" customFormat="1" ht="17.25" customHeight="1" x14ac:dyDescent="0.2">
      <c r="A22" s="35"/>
      <c r="B22" s="229" t="s">
        <v>150</v>
      </c>
      <c r="C22" s="55" t="s">
        <v>151</v>
      </c>
      <c r="D22" s="76"/>
      <c r="E22" s="70"/>
      <c r="F22" s="71"/>
      <c r="G22" s="75"/>
      <c r="H22" s="115"/>
      <c r="I22" s="54" t="s">
        <v>56</v>
      </c>
      <c r="J22" s="55" t="s">
        <v>57</v>
      </c>
      <c r="K22" s="35"/>
      <c r="L22" s="35"/>
      <c r="M22" s="90">
        <f>SUM(M23:M29)</f>
        <v>-1000000</v>
      </c>
      <c r="N22" s="37"/>
      <c r="O22" s="37"/>
      <c r="P22" s="37"/>
      <c r="Q22" s="37"/>
      <c r="R22" s="37"/>
      <c r="S22" s="78"/>
      <c r="T22" s="37"/>
      <c r="U22" s="37"/>
      <c r="V22" s="37"/>
      <c r="W22" s="37"/>
      <c r="X22" s="37"/>
      <c r="Y22" s="37"/>
      <c r="Z22" s="37"/>
      <c r="AA22" s="37"/>
      <c r="AB22" s="37"/>
      <c r="AC22" s="35"/>
      <c r="AD22" s="35"/>
      <c r="AE22" s="35"/>
      <c r="AF22" s="35"/>
    </row>
    <row r="23" spans="1:32" s="96" customFormat="1" ht="17.25" customHeight="1" x14ac:dyDescent="0.2">
      <c r="A23" s="35"/>
      <c r="B23" s="82" t="s">
        <v>146</v>
      </c>
      <c r="C23" s="37" t="s">
        <v>147</v>
      </c>
      <c r="D23" s="76">
        <v>344000</v>
      </c>
      <c r="E23" s="70">
        <v>0</v>
      </c>
      <c r="F23" s="71">
        <v>1500000</v>
      </c>
      <c r="G23" s="75">
        <f t="shared" si="4"/>
        <v>1844000</v>
      </c>
      <c r="H23" s="115"/>
      <c r="I23" s="56" t="s">
        <v>56</v>
      </c>
      <c r="J23" s="37" t="s">
        <v>123</v>
      </c>
      <c r="K23" s="70">
        <f t="shared" ref="K23:K24" si="7">E23</f>
        <v>0</v>
      </c>
      <c r="L23" s="71">
        <f t="shared" ref="L23:L24" si="8">F23</f>
        <v>1500000</v>
      </c>
      <c r="M23" s="119">
        <f>L23-K23</f>
        <v>1500000</v>
      </c>
      <c r="N23" s="37"/>
      <c r="O23" s="37"/>
      <c r="P23" s="37"/>
      <c r="Q23" s="37"/>
      <c r="R23" s="37"/>
      <c r="S23" s="78"/>
      <c r="T23" s="37"/>
      <c r="U23" s="37"/>
      <c r="V23" s="37"/>
      <c r="W23" s="37"/>
      <c r="X23" s="37"/>
      <c r="Y23" s="37"/>
      <c r="Z23" s="37"/>
      <c r="AA23" s="37"/>
      <c r="AB23" s="37"/>
      <c r="AC23" s="35"/>
      <c r="AD23" s="35"/>
      <c r="AE23" s="35"/>
      <c r="AF23" s="35"/>
    </row>
    <row r="24" spans="1:32" s="96" customFormat="1" ht="17.25" customHeight="1" x14ac:dyDescent="0.2">
      <c r="A24" s="35"/>
      <c r="B24" s="82" t="s">
        <v>137</v>
      </c>
      <c r="C24" s="37" t="s">
        <v>128</v>
      </c>
      <c r="D24" s="76">
        <v>1000000</v>
      </c>
      <c r="E24" s="70">
        <v>500000</v>
      </c>
      <c r="F24" s="71">
        <v>0</v>
      </c>
      <c r="G24" s="75">
        <f t="shared" si="4"/>
        <v>500000</v>
      </c>
      <c r="H24" s="115"/>
      <c r="I24" s="56" t="s">
        <v>56</v>
      </c>
      <c r="J24" s="37" t="s">
        <v>123</v>
      </c>
      <c r="K24" s="70">
        <f t="shared" si="7"/>
        <v>500000</v>
      </c>
      <c r="L24" s="71">
        <f t="shared" si="8"/>
        <v>0</v>
      </c>
      <c r="M24" s="119">
        <f>L24-K24</f>
        <v>-500000</v>
      </c>
      <c r="N24" s="37"/>
      <c r="O24" s="37"/>
      <c r="P24" s="37"/>
      <c r="Q24" s="37"/>
      <c r="R24" s="37"/>
      <c r="S24" s="78"/>
      <c r="T24" s="37"/>
      <c r="U24" s="37"/>
      <c r="V24" s="37"/>
      <c r="W24" s="37"/>
      <c r="X24" s="37"/>
      <c r="Y24" s="37"/>
      <c r="Z24" s="37"/>
      <c r="AA24" s="37"/>
      <c r="AB24" s="37"/>
      <c r="AC24" s="35"/>
      <c r="AD24" s="35"/>
      <c r="AE24" s="35"/>
      <c r="AF24" s="35"/>
    </row>
    <row r="25" spans="1:32" s="96" customFormat="1" ht="17.25" customHeight="1" x14ac:dyDescent="0.2">
      <c r="A25" s="35"/>
      <c r="B25" s="82" t="s">
        <v>140</v>
      </c>
      <c r="C25" s="37" t="s">
        <v>141</v>
      </c>
      <c r="D25" s="76">
        <v>600000</v>
      </c>
      <c r="E25" s="70">
        <v>600000</v>
      </c>
      <c r="F25" s="71">
        <v>0</v>
      </c>
      <c r="G25" s="75">
        <f t="shared" si="4"/>
        <v>0</v>
      </c>
      <c r="H25" s="115"/>
      <c r="I25" s="56" t="s">
        <v>56</v>
      </c>
      <c r="J25" s="37" t="s">
        <v>123</v>
      </c>
      <c r="K25" s="70">
        <f t="shared" ref="K25:K27" si="9">E25</f>
        <v>600000</v>
      </c>
      <c r="L25" s="71">
        <f t="shared" ref="L25:L27" si="10">F25</f>
        <v>0</v>
      </c>
      <c r="M25" s="119">
        <f t="shared" ref="M25:M27" si="11">L25-K25</f>
        <v>-600000</v>
      </c>
      <c r="N25" s="37"/>
      <c r="O25" s="37"/>
      <c r="P25" s="37"/>
      <c r="Q25" s="37"/>
      <c r="R25" s="37"/>
      <c r="S25" s="78"/>
      <c r="T25" s="37"/>
      <c r="U25" s="37"/>
      <c r="V25" s="37"/>
      <c r="W25" s="37"/>
      <c r="X25" s="37"/>
      <c r="Y25" s="37"/>
      <c r="Z25" s="37"/>
      <c r="AA25" s="37"/>
      <c r="AB25" s="37"/>
      <c r="AC25" s="35"/>
      <c r="AD25" s="35"/>
      <c r="AE25" s="35"/>
      <c r="AF25" s="35"/>
    </row>
    <row r="26" spans="1:32" s="96" customFormat="1" ht="17.25" customHeight="1" x14ac:dyDescent="0.2">
      <c r="A26" s="35"/>
      <c r="B26" s="82" t="s">
        <v>148</v>
      </c>
      <c r="C26" s="37" t="s">
        <v>144</v>
      </c>
      <c r="D26" s="76">
        <v>0</v>
      </c>
      <c r="E26" s="70">
        <v>0</v>
      </c>
      <c r="F26" s="71">
        <v>1284000</v>
      </c>
      <c r="G26" s="75">
        <f t="shared" si="4"/>
        <v>1284000</v>
      </c>
      <c r="H26" s="115"/>
      <c r="I26" s="56" t="s">
        <v>56</v>
      </c>
      <c r="J26" s="37" t="s">
        <v>123</v>
      </c>
      <c r="K26" s="70">
        <f t="shared" si="9"/>
        <v>0</v>
      </c>
      <c r="L26" s="71">
        <f t="shared" si="10"/>
        <v>1284000</v>
      </c>
      <c r="M26" s="119">
        <f t="shared" si="11"/>
        <v>1284000</v>
      </c>
      <c r="N26" s="37"/>
      <c r="O26" s="37"/>
      <c r="P26" s="37"/>
      <c r="Q26" s="37"/>
      <c r="R26" s="37"/>
      <c r="S26" s="78"/>
      <c r="T26" s="37"/>
      <c r="U26" s="37"/>
      <c r="V26" s="37"/>
      <c r="W26" s="37"/>
      <c r="X26" s="37"/>
      <c r="Y26" s="37"/>
      <c r="Z26" s="37"/>
      <c r="AA26" s="37"/>
      <c r="AB26" s="37"/>
      <c r="AC26" s="35"/>
      <c r="AD26" s="35"/>
      <c r="AE26" s="35"/>
      <c r="AF26" s="35"/>
    </row>
    <row r="27" spans="1:32" s="96" customFormat="1" ht="17.25" customHeight="1" x14ac:dyDescent="0.2">
      <c r="A27" s="35"/>
      <c r="B27" s="82" t="s">
        <v>138</v>
      </c>
      <c r="C27" s="37" t="s">
        <v>139</v>
      </c>
      <c r="D27" s="76">
        <v>7584000</v>
      </c>
      <c r="E27" s="70">
        <v>4784000</v>
      </c>
      <c r="F27" s="71">
        <v>0</v>
      </c>
      <c r="G27" s="75">
        <f t="shared" si="4"/>
        <v>2800000</v>
      </c>
      <c r="H27" s="115"/>
      <c r="I27" s="56" t="s">
        <v>56</v>
      </c>
      <c r="J27" s="37" t="s">
        <v>123</v>
      </c>
      <c r="K27" s="70">
        <f t="shared" si="9"/>
        <v>4784000</v>
      </c>
      <c r="L27" s="71">
        <f t="shared" si="10"/>
        <v>0</v>
      </c>
      <c r="M27" s="119">
        <f t="shared" si="11"/>
        <v>-4784000</v>
      </c>
      <c r="N27" s="37"/>
      <c r="O27" s="37"/>
      <c r="P27" s="37"/>
      <c r="Q27" s="37"/>
      <c r="R27" s="37"/>
      <c r="S27" s="78"/>
      <c r="T27" s="37"/>
      <c r="U27" s="37"/>
      <c r="V27" s="37"/>
      <c r="W27" s="37"/>
      <c r="X27" s="37"/>
      <c r="Y27" s="37"/>
      <c r="Z27" s="37"/>
      <c r="AA27" s="37"/>
      <c r="AB27" s="37"/>
      <c r="AC27" s="35"/>
      <c r="AD27" s="35"/>
      <c r="AE27" s="35"/>
      <c r="AF27" s="35"/>
    </row>
    <row r="28" spans="1:32" s="96" customFormat="1" ht="17.25" customHeight="1" x14ac:dyDescent="0.2">
      <c r="A28" s="35"/>
      <c r="B28" s="229" t="s">
        <v>153</v>
      </c>
      <c r="C28" s="55" t="s">
        <v>152</v>
      </c>
      <c r="D28" s="76"/>
      <c r="E28" s="70"/>
      <c r="F28" s="71"/>
      <c r="G28" s="75"/>
      <c r="H28" s="115"/>
      <c r="I28" s="56"/>
      <c r="J28" s="37"/>
      <c r="K28" s="70"/>
      <c r="L28" s="71"/>
      <c r="M28" s="119"/>
      <c r="N28" s="37"/>
      <c r="O28" s="37"/>
      <c r="P28" s="37"/>
      <c r="Q28" s="37"/>
      <c r="R28" s="37"/>
      <c r="S28" s="78"/>
      <c r="T28" s="37"/>
      <c r="U28" s="37"/>
      <c r="V28" s="37"/>
      <c r="W28" s="37"/>
      <c r="X28" s="37"/>
      <c r="Y28" s="37"/>
      <c r="Z28" s="37"/>
      <c r="AA28" s="37"/>
      <c r="AB28" s="37"/>
      <c r="AC28" s="35"/>
      <c r="AD28" s="35"/>
      <c r="AE28" s="35"/>
      <c r="AF28" s="35"/>
    </row>
    <row r="29" spans="1:32" s="96" customFormat="1" ht="17.25" customHeight="1" x14ac:dyDescent="0.2">
      <c r="A29" s="35"/>
      <c r="B29" s="82" t="s">
        <v>142</v>
      </c>
      <c r="C29" s="37" t="s">
        <v>143</v>
      </c>
      <c r="D29" s="76">
        <v>730.53</v>
      </c>
      <c r="E29" s="70">
        <v>0</v>
      </c>
      <c r="F29" s="71">
        <v>2100000</v>
      </c>
      <c r="G29" s="75">
        <f t="shared" si="4"/>
        <v>2100730.5299999998</v>
      </c>
      <c r="H29" s="115"/>
      <c r="I29" s="56" t="s">
        <v>56</v>
      </c>
      <c r="J29" s="37" t="s">
        <v>123</v>
      </c>
      <c r="K29" s="70">
        <f t="shared" ref="K29" si="12">E29</f>
        <v>0</v>
      </c>
      <c r="L29" s="71">
        <f t="shared" ref="L29" si="13">F29</f>
        <v>2100000</v>
      </c>
      <c r="M29" s="119">
        <f t="shared" ref="M29" si="14">L29-K29</f>
        <v>2100000</v>
      </c>
      <c r="N29" s="37"/>
      <c r="O29" s="37"/>
      <c r="P29" s="37"/>
      <c r="Q29" s="37"/>
      <c r="R29" s="37"/>
      <c r="S29" s="78"/>
      <c r="T29" s="37"/>
      <c r="U29" s="37"/>
      <c r="V29" s="37"/>
      <c r="W29" s="37"/>
      <c r="X29" s="37"/>
      <c r="Y29" s="37"/>
      <c r="Z29" s="37"/>
      <c r="AA29" s="37"/>
      <c r="AB29" s="37"/>
      <c r="AC29" s="35"/>
      <c r="AD29" s="35"/>
      <c r="AE29" s="35"/>
      <c r="AF29" s="35"/>
    </row>
    <row r="30" spans="1:32" s="96" customFormat="1" ht="17.25" customHeight="1" x14ac:dyDescent="0.2">
      <c r="A30" s="35"/>
      <c r="B30" s="182" t="s">
        <v>34</v>
      </c>
      <c r="C30" s="183"/>
      <c r="D30" s="73">
        <f>SUM(D21:D29)</f>
        <v>10432696.529999999</v>
      </c>
      <c r="E30" s="74">
        <f t="shared" ref="E30:G30" si="15">SUM(E21:E29)</f>
        <v>5884000</v>
      </c>
      <c r="F30" s="72">
        <f t="shared" si="15"/>
        <v>5884000</v>
      </c>
      <c r="G30" s="38">
        <f t="shared" si="15"/>
        <v>10432696.529999999</v>
      </c>
      <c r="H30" s="116"/>
      <c r="I30" s="84"/>
      <c r="J30" s="85" t="s">
        <v>124</v>
      </c>
      <c r="K30" s="74">
        <f>SUM(K21:K29)</f>
        <v>5884000</v>
      </c>
      <c r="L30" s="72">
        <f>SUM(L21:L29)</f>
        <v>5884000</v>
      </c>
      <c r="M30" s="67">
        <f>+M22+M20</f>
        <v>0</v>
      </c>
      <c r="N30" s="37"/>
      <c r="O30" s="37"/>
      <c r="P30" s="37"/>
      <c r="Q30" s="37"/>
      <c r="R30" s="37"/>
      <c r="S30" s="78"/>
      <c r="T30" s="37"/>
      <c r="U30" s="37"/>
      <c r="V30" s="37"/>
      <c r="W30" s="37"/>
      <c r="X30" s="37"/>
      <c r="Y30" s="37"/>
      <c r="Z30" s="37"/>
      <c r="AA30" s="37"/>
      <c r="AB30" s="37"/>
      <c r="AC30" s="35"/>
      <c r="AD30" s="35"/>
      <c r="AE30" s="35"/>
      <c r="AF30" s="35"/>
    </row>
    <row r="31" spans="1:32" s="96" customFormat="1" ht="11.25" customHeight="1" thickBot="1" x14ac:dyDescent="0.25">
      <c r="A31" s="35"/>
      <c r="B31" s="107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69"/>
      <c r="N31" s="37"/>
      <c r="O31" s="37"/>
      <c r="P31" s="37"/>
      <c r="Q31" s="37"/>
      <c r="R31" s="37"/>
      <c r="S31" s="78"/>
      <c r="T31" s="37"/>
      <c r="U31" s="37"/>
      <c r="V31" s="37"/>
      <c r="W31" s="37"/>
      <c r="X31" s="37"/>
      <c r="Y31" s="37"/>
      <c r="Z31" s="37"/>
      <c r="AA31" s="37"/>
      <c r="AB31" s="37"/>
      <c r="AC31" s="35"/>
      <c r="AD31" s="35"/>
      <c r="AE31" s="35"/>
      <c r="AF31" s="35"/>
    </row>
    <row r="32" spans="1:32" s="96" customFormat="1" ht="21.75" customHeight="1" thickBot="1" x14ac:dyDescent="0.25">
      <c r="A32" s="35"/>
      <c r="B32" s="180" t="s">
        <v>27</v>
      </c>
      <c r="C32" s="181"/>
      <c r="D32" s="47">
        <f>+D30+D17</f>
        <v>18067265.419999998</v>
      </c>
      <c r="E32" s="47">
        <f t="shared" ref="E32:G32" si="16">+E30+E17</f>
        <v>8484000</v>
      </c>
      <c r="F32" s="47">
        <f t="shared" si="16"/>
        <v>8484000</v>
      </c>
      <c r="G32" s="47">
        <f t="shared" si="16"/>
        <v>18067265.419999998</v>
      </c>
      <c r="H32" s="59"/>
      <c r="I32" s="180" t="s">
        <v>27</v>
      </c>
      <c r="J32" s="181"/>
      <c r="K32" s="47">
        <f>+K30+K17</f>
        <v>8484000</v>
      </c>
      <c r="L32" s="47">
        <f t="shared" ref="L32:M32" si="17">+L30+L17</f>
        <v>8484000</v>
      </c>
      <c r="M32" s="48">
        <f t="shared" si="17"/>
        <v>0</v>
      </c>
      <c r="N32" s="39"/>
      <c r="O32" s="39"/>
      <c r="P32" s="39"/>
      <c r="Q32" s="39"/>
      <c r="R32" s="39"/>
      <c r="S32" s="78"/>
      <c r="T32" s="37"/>
      <c r="U32" s="37"/>
      <c r="V32" s="37"/>
      <c r="W32" s="37"/>
      <c r="X32" s="37"/>
      <c r="Y32" s="37"/>
      <c r="Z32" s="37"/>
      <c r="AA32" s="37"/>
      <c r="AB32" s="37"/>
      <c r="AC32" s="35"/>
      <c r="AD32" s="35"/>
      <c r="AE32" s="35"/>
      <c r="AF32" s="35"/>
    </row>
    <row r="33" spans="1:32" s="87" customFormat="1" ht="13.5" customHeight="1" thickBot="1" x14ac:dyDescent="0.25">
      <c r="A33" s="33"/>
      <c r="B33" s="60"/>
      <c r="C33" s="33"/>
      <c r="D33" s="33"/>
      <c r="E33" s="33"/>
      <c r="F33" s="33"/>
      <c r="G33" s="33"/>
      <c r="H33" s="33"/>
      <c r="I33" s="35"/>
      <c r="J33" s="35"/>
      <c r="K33" s="35"/>
      <c r="L33" s="35"/>
      <c r="M33" s="69"/>
      <c r="N33" s="37"/>
      <c r="O33" s="34"/>
      <c r="P33" s="34"/>
      <c r="Q33" s="34"/>
      <c r="R33" s="34"/>
      <c r="S33" s="86"/>
      <c r="T33" s="34"/>
      <c r="U33" s="34"/>
      <c r="V33" s="34"/>
      <c r="W33" s="34"/>
      <c r="X33" s="34"/>
      <c r="Y33" s="34"/>
      <c r="Z33" s="34"/>
      <c r="AA33" s="34"/>
      <c r="AB33" s="34"/>
      <c r="AC33" s="33"/>
      <c r="AD33" s="33"/>
      <c r="AE33" s="33"/>
      <c r="AF33" s="33"/>
    </row>
    <row r="34" spans="1:32" s="87" customFormat="1" ht="20.25" customHeight="1" thickBot="1" x14ac:dyDescent="0.25">
      <c r="A34" s="33"/>
      <c r="B34" s="178" t="s">
        <v>154</v>
      </c>
      <c r="C34" s="179"/>
      <c r="D34" s="49">
        <f>+D32</f>
        <v>18067265.419999998</v>
      </c>
      <c r="E34" s="49">
        <f t="shared" ref="E34:G34" si="18">+E32</f>
        <v>8484000</v>
      </c>
      <c r="F34" s="49">
        <f t="shared" si="18"/>
        <v>8484000</v>
      </c>
      <c r="G34" s="49">
        <f t="shared" si="18"/>
        <v>18067265.419999998</v>
      </c>
      <c r="H34" s="117"/>
      <c r="I34" s="170" t="s">
        <v>154</v>
      </c>
      <c r="J34" s="171"/>
      <c r="K34" s="49">
        <f>+K32</f>
        <v>8484000</v>
      </c>
      <c r="L34" s="49">
        <f t="shared" ref="L34:M34" si="19">+L32</f>
        <v>8484000</v>
      </c>
      <c r="M34" s="230">
        <f t="shared" si="19"/>
        <v>0</v>
      </c>
      <c r="N34" s="39"/>
      <c r="O34" s="41"/>
      <c r="P34" s="41"/>
      <c r="Q34" s="41"/>
      <c r="R34" s="41"/>
      <c r="S34" s="86"/>
      <c r="T34" s="92"/>
      <c r="U34" s="34"/>
      <c r="V34" s="34"/>
      <c r="W34" s="34"/>
      <c r="X34" s="34"/>
      <c r="Y34" s="34"/>
      <c r="Z34" s="34"/>
      <c r="AA34" s="34"/>
      <c r="AB34" s="34"/>
      <c r="AC34" s="33"/>
      <c r="AD34" s="33"/>
      <c r="AE34" s="33"/>
      <c r="AF34" s="33"/>
    </row>
    <row r="35" spans="1:32" s="87" customFormat="1" ht="9.75" customHeight="1" thickBot="1" x14ac:dyDescent="0.25">
      <c r="A35" s="33"/>
      <c r="B35" s="33"/>
      <c r="C35" s="33"/>
      <c r="D35" s="118"/>
      <c r="E35" s="118"/>
      <c r="F35" s="33"/>
      <c r="G35" s="33"/>
      <c r="H35" s="33"/>
      <c r="I35" s="35"/>
      <c r="J35" s="35"/>
      <c r="K35" s="113"/>
      <c r="L35" s="35"/>
      <c r="M35" s="35"/>
      <c r="N35" s="37"/>
      <c r="O35" s="34"/>
      <c r="P35" s="34"/>
      <c r="Q35" s="34"/>
      <c r="R35" s="34"/>
      <c r="S35" s="86"/>
      <c r="T35" s="34"/>
      <c r="U35" s="34"/>
      <c r="V35" s="34"/>
      <c r="W35" s="34"/>
      <c r="X35" s="34"/>
      <c r="Y35" s="34"/>
      <c r="Z35" s="34"/>
      <c r="AA35" s="34"/>
      <c r="AB35" s="34"/>
      <c r="AC35" s="33"/>
      <c r="AD35" s="33"/>
      <c r="AE35" s="33"/>
      <c r="AF35" s="33"/>
    </row>
    <row r="36" spans="1:32" ht="22.5" customHeight="1" x14ac:dyDescent="0.2">
      <c r="B36" s="136" t="s">
        <v>35</v>
      </c>
      <c r="C36" s="137" t="s">
        <v>36</v>
      </c>
      <c r="D36" s="138"/>
      <c r="E36" s="138"/>
      <c r="F36" s="138"/>
      <c r="G36" s="138"/>
      <c r="H36" s="138"/>
      <c r="I36" s="138"/>
      <c r="J36" s="138"/>
      <c r="K36" s="138"/>
      <c r="L36" s="138"/>
      <c r="M36" s="139"/>
      <c r="N36" s="37"/>
      <c r="O36" s="37"/>
      <c r="P36" s="65"/>
      <c r="Q36" s="65"/>
      <c r="R36" s="65"/>
    </row>
    <row r="37" spans="1:32" ht="21" customHeight="1" x14ac:dyDescent="0.2">
      <c r="B37" s="231">
        <v>1</v>
      </c>
      <c r="C37" s="172" t="s">
        <v>155</v>
      </c>
      <c r="D37" s="172"/>
      <c r="E37" s="172"/>
      <c r="F37" s="172"/>
      <c r="G37" s="172"/>
      <c r="H37" s="172"/>
      <c r="I37" s="172"/>
      <c r="J37" s="172"/>
      <c r="K37" s="172"/>
      <c r="L37" s="172"/>
      <c r="M37" s="173"/>
      <c r="N37" s="37"/>
      <c r="O37" s="37"/>
      <c r="P37" s="65"/>
      <c r="Q37" s="65"/>
      <c r="R37" s="65"/>
    </row>
    <row r="38" spans="1:32" ht="13.5" customHeight="1" x14ac:dyDescent="0.2">
      <c r="B38" s="231">
        <v>2</v>
      </c>
      <c r="C38" s="174" t="s">
        <v>156</v>
      </c>
      <c r="D38" s="174"/>
      <c r="E38" s="174"/>
      <c r="F38" s="174"/>
      <c r="G38" s="174"/>
      <c r="H38" s="174"/>
      <c r="I38" s="174"/>
      <c r="J38" s="174"/>
      <c r="K38" s="174"/>
      <c r="L38" s="174"/>
      <c r="M38" s="175"/>
      <c r="N38" s="37"/>
      <c r="O38" s="37"/>
      <c r="P38" s="65"/>
      <c r="Q38" s="65"/>
      <c r="R38" s="65"/>
    </row>
    <row r="39" spans="1:32" ht="6.75" customHeight="1" x14ac:dyDescent="0.2">
      <c r="B39" s="131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7"/>
      <c r="N39" s="37"/>
      <c r="O39" s="37"/>
      <c r="P39" s="65"/>
      <c r="Q39" s="65"/>
      <c r="R39" s="65"/>
    </row>
    <row r="40" spans="1:32" ht="8.25" customHeight="1" x14ac:dyDescent="0.2">
      <c r="B40" s="60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132"/>
      <c r="N40" s="37"/>
      <c r="O40" s="37"/>
      <c r="P40" s="65"/>
      <c r="Q40" s="65"/>
      <c r="R40" s="65"/>
    </row>
    <row r="41" spans="1:32" ht="17.25" customHeight="1" x14ac:dyDescent="0.2">
      <c r="B41" s="68" t="s">
        <v>28</v>
      </c>
      <c r="C41" s="10" t="s">
        <v>29</v>
      </c>
      <c r="D41" s="33"/>
      <c r="E41" s="33"/>
      <c r="F41" s="33"/>
      <c r="G41" s="33"/>
      <c r="H41" s="33"/>
      <c r="I41" s="33"/>
      <c r="J41" s="33"/>
      <c r="K41" s="33"/>
      <c r="L41" s="33"/>
      <c r="M41" s="132"/>
      <c r="N41" s="37"/>
      <c r="O41" s="37"/>
      <c r="P41" s="65"/>
      <c r="Q41" s="65"/>
      <c r="R41" s="65"/>
    </row>
    <row r="42" spans="1:32" ht="17.25" customHeight="1" x14ac:dyDescent="0.2">
      <c r="B42" s="68" t="s">
        <v>30</v>
      </c>
      <c r="C42" s="11">
        <v>43913</v>
      </c>
      <c r="D42" s="33"/>
      <c r="E42" s="33"/>
      <c r="F42" s="33"/>
      <c r="G42" s="33"/>
      <c r="H42" s="33"/>
      <c r="I42" s="33"/>
      <c r="J42" s="33"/>
      <c r="K42" s="33"/>
      <c r="L42" s="33"/>
      <c r="M42" s="132"/>
      <c r="N42" s="37"/>
      <c r="O42" s="37"/>
      <c r="P42" s="65"/>
      <c r="Q42" s="65"/>
      <c r="R42" s="65"/>
    </row>
    <row r="43" spans="1:32" ht="17.25" customHeight="1" thickBot="1" x14ac:dyDescent="0.25">
      <c r="B43" s="133"/>
      <c r="C43" s="12" t="s">
        <v>157</v>
      </c>
      <c r="D43" s="134"/>
      <c r="E43" s="134"/>
      <c r="F43" s="134"/>
      <c r="G43" s="134"/>
      <c r="H43" s="134"/>
      <c r="I43" s="134"/>
      <c r="J43" s="134"/>
      <c r="K43" s="134"/>
      <c r="L43" s="134"/>
      <c r="M43" s="135"/>
      <c r="N43" s="37"/>
      <c r="O43" s="37"/>
      <c r="P43" s="65"/>
      <c r="Q43" s="65"/>
      <c r="R43" s="65"/>
    </row>
    <row r="44" spans="1:32" x14ac:dyDescent="0.2">
      <c r="B44" s="9"/>
      <c r="C44" s="9"/>
      <c r="D44" s="35"/>
      <c r="E44" s="35"/>
      <c r="F44" s="35"/>
      <c r="G44" s="35"/>
      <c r="H44" s="9"/>
      <c r="I44" s="35"/>
      <c r="J44" s="35"/>
      <c r="K44" s="35"/>
      <c r="L44" s="35"/>
      <c r="M44" s="35"/>
      <c r="N44" s="37"/>
      <c r="O44" s="37"/>
      <c r="P44" s="65"/>
      <c r="Q44" s="65"/>
      <c r="R44" s="65"/>
    </row>
    <row r="48" spans="1:32" x14ac:dyDescent="0.2">
      <c r="E48" s="169"/>
    </row>
    <row r="49" spans="5:5" x14ac:dyDescent="0.2">
      <c r="E49" s="169"/>
    </row>
    <row r="50" spans="5:5" x14ac:dyDescent="0.2">
      <c r="E50" s="169"/>
    </row>
    <row r="51" spans="5:5" x14ac:dyDescent="0.2">
      <c r="E51" s="169"/>
    </row>
    <row r="52" spans="5:5" x14ac:dyDescent="0.2">
      <c r="E52" s="169"/>
    </row>
    <row r="53" spans="5:5" x14ac:dyDescent="0.2">
      <c r="E53" s="169"/>
    </row>
  </sheetData>
  <sortState ref="B76:F82">
    <sortCondition ref="B76"/>
  </sortState>
  <mergeCells count="26">
    <mergeCell ref="B5:G5"/>
    <mergeCell ref="F6:F7"/>
    <mergeCell ref="G6:G7"/>
    <mergeCell ref="I6:I7"/>
    <mergeCell ref="J6:J7"/>
    <mergeCell ref="B1:M1"/>
    <mergeCell ref="B2:M2"/>
    <mergeCell ref="B3:M3"/>
    <mergeCell ref="J5:L5"/>
    <mergeCell ref="I32:J32"/>
    <mergeCell ref="K6:K7"/>
    <mergeCell ref="L6:L7"/>
    <mergeCell ref="M6:M7"/>
    <mergeCell ref="B17:C17"/>
    <mergeCell ref="B30:C30"/>
    <mergeCell ref="B6:B7"/>
    <mergeCell ref="C6:C7"/>
    <mergeCell ref="D6:D7"/>
    <mergeCell ref="E6:E7"/>
    <mergeCell ref="B10:M10"/>
    <mergeCell ref="B32:C32"/>
    <mergeCell ref="I34:J34"/>
    <mergeCell ref="C37:M37"/>
    <mergeCell ref="C38:M38"/>
    <mergeCell ref="C39:M39"/>
    <mergeCell ref="B34:C34"/>
  </mergeCells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J5" sqref="J5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0.5703125" bestFit="1" customWidth="1"/>
    <col min="7" max="7" width="14.7109375" bestFit="1" customWidth="1"/>
    <col min="8" max="8" width="6" customWidth="1"/>
  </cols>
  <sheetData>
    <row r="1" spans="1:8" ht="18" x14ac:dyDescent="0.2">
      <c r="A1" s="215" t="s">
        <v>37</v>
      </c>
      <c r="B1" s="216"/>
      <c r="C1" s="216"/>
      <c r="D1" s="216"/>
      <c r="E1" s="216"/>
      <c r="F1" s="216"/>
      <c r="G1" s="217"/>
    </row>
    <row r="2" spans="1:8" ht="20.25" customHeight="1" x14ac:dyDescent="0.25">
      <c r="A2" s="218" t="str">
        <f>'Mod 3 Clasif'!B2</f>
        <v>MODIFICACIÓN PRESUPUESTARIA            03-2020</v>
      </c>
      <c r="B2" s="219"/>
      <c r="C2" s="219"/>
      <c r="D2" s="219"/>
      <c r="E2" s="219"/>
      <c r="F2" s="219"/>
      <c r="G2" s="220"/>
    </row>
    <row r="3" spans="1:8" ht="20.25" customHeight="1" x14ac:dyDescent="0.25">
      <c r="A3" s="218" t="str">
        <f>'Mod 3 Clasif'!$B$3</f>
        <v>SESIÓN ORDINARIA N°  203          Lunes 23 de Marzo del 2020</v>
      </c>
      <c r="B3" s="222"/>
      <c r="C3" s="222"/>
      <c r="D3" s="222"/>
      <c r="E3" s="222"/>
      <c r="F3" s="222"/>
      <c r="G3" s="223"/>
    </row>
    <row r="4" spans="1:8" ht="20.25" customHeight="1" x14ac:dyDescent="0.25">
      <c r="A4" s="221" t="s">
        <v>38</v>
      </c>
      <c r="B4" s="219"/>
      <c r="C4" s="219"/>
      <c r="D4" s="219"/>
      <c r="E4" s="219"/>
      <c r="F4" s="219"/>
      <c r="G4" s="220"/>
    </row>
    <row r="5" spans="1:8" ht="27.75" customHeight="1" thickBot="1" x14ac:dyDescent="0.25">
      <c r="A5" s="140"/>
      <c r="B5" s="141"/>
      <c r="C5" s="142"/>
      <c r="D5" s="141"/>
      <c r="E5" s="141"/>
      <c r="F5" s="141"/>
      <c r="G5" s="143"/>
    </row>
    <row r="6" spans="1:8" ht="36" x14ac:dyDescent="0.2">
      <c r="A6" s="144" t="s">
        <v>39</v>
      </c>
      <c r="B6" s="145" t="s">
        <v>40</v>
      </c>
      <c r="C6" s="146" t="s">
        <v>41</v>
      </c>
      <c r="D6" s="147" t="s">
        <v>42</v>
      </c>
      <c r="E6" s="147" t="s">
        <v>43</v>
      </c>
      <c r="F6" s="147" t="s">
        <v>44</v>
      </c>
      <c r="G6" s="148" t="s">
        <v>45</v>
      </c>
      <c r="H6" s="78" t="s">
        <v>31</v>
      </c>
    </row>
    <row r="7" spans="1:8" x14ac:dyDescent="0.2">
      <c r="A7" s="149"/>
      <c r="B7" s="15"/>
      <c r="C7" s="16"/>
      <c r="D7" s="17"/>
      <c r="E7" s="17"/>
      <c r="F7" s="17"/>
      <c r="G7" s="150"/>
    </row>
    <row r="8" spans="1:8" ht="15.75" customHeight="1" x14ac:dyDescent="0.2">
      <c r="A8" s="151" t="s">
        <v>46</v>
      </c>
      <c r="B8" s="19" t="s">
        <v>47</v>
      </c>
      <c r="C8" s="20">
        <f>+C9+C14+C17</f>
        <v>0</v>
      </c>
      <c r="D8" s="20">
        <f>+D9+D14+D17</f>
        <v>0</v>
      </c>
      <c r="E8" s="20">
        <f>+E9+E14+E17</f>
        <v>0</v>
      </c>
      <c r="F8" s="20">
        <f>+F9+F14+F17</f>
        <v>0</v>
      </c>
      <c r="G8" s="152">
        <f>+F8+E8+D8+C8</f>
        <v>0</v>
      </c>
    </row>
    <row r="9" spans="1:8" ht="15.75" customHeight="1" x14ac:dyDescent="0.2">
      <c r="A9" s="153" t="s">
        <v>48</v>
      </c>
      <c r="B9" s="21" t="s">
        <v>49</v>
      </c>
      <c r="C9" s="23">
        <f>+C10+C13</f>
        <v>0</v>
      </c>
      <c r="D9" s="23">
        <f>+D10+D13</f>
        <v>-2600000</v>
      </c>
      <c r="E9" s="24">
        <f>+E10+E13</f>
        <v>0</v>
      </c>
      <c r="F9" s="23">
        <f>+F10+F13</f>
        <v>0</v>
      </c>
      <c r="G9" s="154">
        <f t="shared" ref="G9:G47" si="0">+F9+E9+D9+C9</f>
        <v>-2600000</v>
      </c>
    </row>
    <row r="10" spans="1:8" ht="15.75" customHeight="1" x14ac:dyDescent="0.2">
      <c r="A10" s="153" t="s">
        <v>50</v>
      </c>
      <c r="B10" s="21" t="s">
        <v>51</v>
      </c>
      <c r="C10" s="23">
        <f>+C11+C12</f>
        <v>0</v>
      </c>
      <c r="D10" s="23">
        <f>+D11+D12</f>
        <v>-1600000</v>
      </c>
      <c r="E10" s="24">
        <f>+E11+E12</f>
        <v>0</v>
      </c>
      <c r="F10" s="23">
        <f>+F11+F12</f>
        <v>0</v>
      </c>
      <c r="G10" s="154">
        <f t="shared" si="0"/>
        <v>-1600000</v>
      </c>
    </row>
    <row r="11" spans="1:8" ht="15.75" customHeight="1" x14ac:dyDescent="0.2">
      <c r="A11" s="155" t="s">
        <v>52</v>
      </c>
      <c r="B11" s="15" t="s">
        <v>53</v>
      </c>
      <c r="C11" s="25">
        <v>0</v>
      </c>
      <c r="D11" s="25">
        <f>'Mod 3 Clasif'!M14+'Mod 3 Clasif'!M21</f>
        <v>-1600000</v>
      </c>
      <c r="E11" s="156">
        <v>0</v>
      </c>
      <c r="F11" s="25">
        <v>0</v>
      </c>
      <c r="G11" s="157">
        <f t="shared" si="0"/>
        <v>-1600000</v>
      </c>
    </row>
    <row r="12" spans="1:8" ht="15.75" customHeight="1" x14ac:dyDescent="0.2">
      <c r="A12" s="155" t="s">
        <v>54</v>
      </c>
      <c r="B12" s="15" t="s">
        <v>55</v>
      </c>
      <c r="C12" s="25">
        <v>0</v>
      </c>
      <c r="D12" s="25">
        <v>0</v>
      </c>
      <c r="E12" s="156">
        <v>0</v>
      </c>
      <c r="F12" s="25">
        <v>0</v>
      </c>
      <c r="G12" s="157">
        <f t="shared" si="0"/>
        <v>0</v>
      </c>
    </row>
    <row r="13" spans="1:8" ht="15.75" customHeight="1" x14ac:dyDescent="0.2">
      <c r="A13" s="153" t="s">
        <v>56</v>
      </c>
      <c r="B13" s="21" t="s">
        <v>57</v>
      </c>
      <c r="C13" s="23">
        <v>0</v>
      </c>
      <c r="D13" s="23">
        <f>'Mod 3 Clasif'!M22</f>
        <v>-1000000</v>
      </c>
      <c r="E13" s="23">
        <v>0</v>
      </c>
      <c r="F13" s="23">
        <v>0</v>
      </c>
      <c r="G13" s="154">
        <f t="shared" si="0"/>
        <v>-1000000</v>
      </c>
    </row>
    <row r="14" spans="1:8" ht="15.75" customHeight="1" x14ac:dyDescent="0.2">
      <c r="A14" s="153" t="s">
        <v>58</v>
      </c>
      <c r="B14" s="21" t="s">
        <v>59</v>
      </c>
      <c r="C14" s="23">
        <f>+C15+C16</f>
        <v>0</v>
      </c>
      <c r="D14" s="23">
        <f>+D15+D16</f>
        <v>0</v>
      </c>
      <c r="E14" s="24">
        <f>+E15+E16</f>
        <v>0</v>
      </c>
      <c r="F14" s="23">
        <f>+F15+F16</f>
        <v>0</v>
      </c>
      <c r="G14" s="154">
        <f t="shared" si="0"/>
        <v>0</v>
      </c>
    </row>
    <row r="15" spans="1:8" ht="15.75" customHeight="1" x14ac:dyDescent="0.2">
      <c r="A15" s="155" t="s">
        <v>60</v>
      </c>
      <c r="B15" s="15" t="s">
        <v>61</v>
      </c>
      <c r="C15" s="25">
        <v>0</v>
      </c>
      <c r="D15" s="25">
        <v>0</v>
      </c>
      <c r="E15" s="25">
        <v>0</v>
      </c>
      <c r="F15" s="25">
        <v>0</v>
      </c>
      <c r="G15" s="157">
        <f t="shared" si="0"/>
        <v>0</v>
      </c>
    </row>
    <row r="16" spans="1:8" ht="15.75" customHeight="1" x14ac:dyDescent="0.2">
      <c r="A16" s="155" t="s">
        <v>62</v>
      </c>
      <c r="B16" s="15" t="s">
        <v>63</v>
      </c>
      <c r="C16" s="25">
        <v>0</v>
      </c>
      <c r="D16" s="25">
        <v>0</v>
      </c>
      <c r="E16" s="25">
        <v>0</v>
      </c>
      <c r="F16" s="25">
        <v>0</v>
      </c>
      <c r="G16" s="157">
        <f t="shared" si="0"/>
        <v>0</v>
      </c>
    </row>
    <row r="17" spans="1:7" ht="15.75" customHeight="1" x14ac:dyDescent="0.2">
      <c r="A17" s="153" t="s">
        <v>64</v>
      </c>
      <c r="B17" s="21" t="s">
        <v>65</v>
      </c>
      <c r="C17" s="23">
        <f>+C18+C19+C20</f>
        <v>0</v>
      </c>
      <c r="D17" s="23">
        <f>+D18+D19+D20</f>
        <v>2600000</v>
      </c>
      <c r="E17" s="24">
        <f>+E18+E19+E20</f>
        <v>0</v>
      </c>
      <c r="F17" s="23">
        <f>+F18+F19+F20</f>
        <v>0</v>
      </c>
      <c r="G17" s="154">
        <f t="shared" si="0"/>
        <v>2600000</v>
      </c>
    </row>
    <row r="18" spans="1:7" ht="15.75" customHeight="1" x14ac:dyDescent="0.2">
      <c r="A18" s="155" t="s">
        <v>66</v>
      </c>
      <c r="B18" s="15" t="s">
        <v>67</v>
      </c>
      <c r="C18" s="25">
        <v>0</v>
      </c>
      <c r="D18" s="25">
        <v>0</v>
      </c>
      <c r="E18" s="25">
        <v>0</v>
      </c>
      <c r="F18" s="25">
        <v>0</v>
      </c>
      <c r="G18" s="157">
        <f t="shared" si="0"/>
        <v>0</v>
      </c>
    </row>
    <row r="19" spans="1:7" ht="15.75" customHeight="1" x14ac:dyDescent="0.2">
      <c r="A19" s="155" t="s">
        <v>68</v>
      </c>
      <c r="B19" s="15" t="s">
        <v>69</v>
      </c>
      <c r="C19" s="25">
        <v>0</v>
      </c>
      <c r="D19" s="25">
        <f>'Mod 3 Clasif'!M16</f>
        <v>2600000</v>
      </c>
      <c r="E19" s="25">
        <v>0</v>
      </c>
      <c r="F19" s="25">
        <v>0</v>
      </c>
      <c r="G19" s="157">
        <f t="shared" si="0"/>
        <v>2600000</v>
      </c>
    </row>
    <row r="20" spans="1:7" ht="15.75" customHeight="1" x14ac:dyDescent="0.2">
      <c r="A20" s="155" t="s">
        <v>70</v>
      </c>
      <c r="B20" s="15" t="s">
        <v>71</v>
      </c>
      <c r="C20" s="26">
        <v>0</v>
      </c>
      <c r="D20" s="26">
        <v>0</v>
      </c>
      <c r="E20" s="26">
        <v>0</v>
      </c>
      <c r="F20" s="26">
        <v>0</v>
      </c>
      <c r="G20" s="158">
        <f t="shared" si="0"/>
        <v>0</v>
      </c>
    </row>
    <row r="21" spans="1:7" ht="15.75" customHeight="1" x14ac:dyDescent="0.2">
      <c r="A21" s="159" t="s">
        <v>72</v>
      </c>
      <c r="B21" s="20" t="s">
        <v>73</v>
      </c>
      <c r="C21" s="20">
        <f>+C22+C28+C34</f>
        <v>0</v>
      </c>
      <c r="D21" s="20">
        <f>+D22+D28+D34</f>
        <v>0</v>
      </c>
      <c r="E21" s="20">
        <f>+E22+E28+E34</f>
        <v>0</v>
      </c>
      <c r="F21" s="20">
        <f>+F22+F28+F34</f>
        <v>0</v>
      </c>
      <c r="G21" s="152">
        <f t="shared" si="0"/>
        <v>0</v>
      </c>
    </row>
    <row r="22" spans="1:7" ht="15.75" customHeight="1" x14ac:dyDescent="0.2">
      <c r="A22" s="153" t="s">
        <v>74</v>
      </c>
      <c r="B22" s="21" t="s">
        <v>75</v>
      </c>
      <c r="C22" s="27">
        <f>+C23+C24+C25+C26+C27</f>
        <v>0</v>
      </c>
      <c r="D22" s="27">
        <f>+D23+D24+D25+D26+D27</f>
        <v>0</v>
      </c>
      <c r="E22" s="28">
        <f>+E23+E24+E25+E26+E27</f>
        <v>0</v>
      </c>
      <c r="F22" s="27">
        <f>+F23+F24+F25+F26+F27</f>
        <v>0</v>
      </c>
      <c r="G22" s="160">
        <f t="shared" si="0"/>
        <v>0</v>
      </c>
    </row>
    <row r="23" spans="1:7" ht="15.75" customHeight="1" x14ac:dyDescent="0.2">
      <c r="A23" s="155" t="s">
        <v>76</v>
      </c>
      <c r="B23" s="15" t="s">
        <v>77</v>
      </c>
      <c r="C23" s="26">
        <v>0</v>
      </c>
      <c r="D23" s="26">
        <v>0</v>
      </c>
      <c r="E23" s="26">
        <v>0</v>
      </c>
      <c r="F23" s="26">
        <v>0</v>
      </c>
      <c r="G23" s="158">
        <f t="shared" si="0"/>
        <v>0</v>
      </c>
    </row>
    <row r="24" spans="1:7" ht="15.75" customHeight="1" x14ac:dyDescent="0.2">
      <c r="A24" s="155" t="s">
        <v>78</v>
      </c>
      <c r="B24" s="15" t="s">
        <v>79</v>
      </c>
      <c r="C24" s="26">
        <v>0</v>
      </c>
      <c r="D24" s="26">
        <v>0</v>
      </c>
      <c r="E24" s="26">
        <v>0</v>
      </c>
      <c r="F24" s="26">
        <v>0</v>
      </c>
      <c r="G24" s="158">
        <f t="shared" si="0"/>
        <v>0</v>
      </c>
    </row>
    <row r="25" spans="1:7" ht="15.75" customHeight="1" x14ac:dyDescent="0.2">
      <c r="A25" s="155" t="s">
        <v>80</v>
      </c>
      <c r="B25" s="15" t="s">
        <v>81</v>
      </c>
      <c r="C25" s="26">
        <v>0</v>
      </c>
      <c r="D25" s="26">
        <v>0</v>
      </c>
      <c r="E25" s="26">
        <v>0</v>
      </c>
      <c r="F25" s="26">
        <v>0</v>
      </c>
      <c r="G25" s="157">
        <f t="shared" si="0"/>
        <v>0</v>
      </c>
    </row>
    <row r="26" spans="1:7" ht="15.75" customHeight="1" x14ac:dyDescent="0.2">
      <c r="A26" s="155" t="s">
        <v>82</v>
      </c>
      <c r="B26" s="15" t="s">
        <v>83</v>
      </c>
      <c r="C26" s="26">
        <v>0</v>
      </c>
      <c r="D26" s="26">
        <v>0</v>
      </c>
      <c r="E26" s="26">
        <v>0</v>
      </c>
      <c r="F26" s="26">
        <v>0</v>
      </c>
      <c r="G26" s="157">
        <f t="shared" si="0"/>
        <v>0</v>
      </c>
    </row>
    <row r="27" spans="1:7" ht="15.75" customHeight="1" x14ac:dyDescent="0.2">
      <c r="A27" s="155" t="s">
        <v>84</v>
      </c>
      <c r="B27" s="15" t="s">
        <v>85</v>
      </c>
      <c r="C27" s="26">
        <v>0</v>
      </c>
      <c r="D27" s="26">
        <v>0</v>
      </c>
      <c r="E27" s="26">
        <v>0</v>
      </c>
      <c r="F27" s="26">
        <v>0</v>
      </c>
      <c r="G27" s="157">
        <f t="shared" si="0"/>
        <v>0</v>
      </c>
    </row>
    <row r="28" spans="1:7" ht="15.75" customHeight="1" x14ac:dyDescent="0.2">
      <c r="A28" s="153" t="s">
        <v>86</v>
      </c>
      <c r="B28" s="21" t="s">
        <v>87</v>
      </c>
      <c r="C28" s="27">
        <f>+C29+C30+C31+C32+C33</f>
        <v>0</v>
      </c>
      <c r="D28" s="27">
        <f>+D29+D30+D31+D32+D33</f>
        <v>0</v>
      </c>
      <c r="E28" s="28">
        <f>+E29+E30+E31+E32+E33</f>
        <v>0</v>
      </c>
      <c r="F28" s="27">
        <f>+F29+F30+F31+F32+F33</f>
        <v>0</v>
      </c>
      <c r="G28" s="160">
        <f t="shared" si="0"/>
        <v>0</v>
      </c>
    </row>
    <row r="29" spans="1:7" ht="15.75" customHeight="1" x14ac:dyDescent="0.2">
      <c r="A29" s="155" t="s">
        <v>88</v>
      </c>
      <c r="B29" s="15" t="s">
        <v>89</v>
      </c>
      <c r="C29" s="25">
        <v>0</v>
      </c>
      <c r="D29" s="25">
        <v>0</v>
      </c>
      <c r="E29" s="25">
        <v>0</v>
      </c>
      <c r="F29" s="25">
        <v>0</v>
      </c>
      <c r="G29" s="157">
        <f t="shared" si="0"/>
        <v>0</v>
      </c>
    </row>
    <row r="30" spans="1:7" ht="15.75" customHeight="1" x14ac:dyDescent="0.2">
      <c r="A30" s="155" t="s">
        <v>90</v>
      </c>
      <c r="B30" s="15" t="s">
        <v>91</v>
      </c>
      <c r="C30" s="25">
        <v>0</v>
      </c>
      <c r="D30" s="25">
        <v>0</v>
      </c>
      <c r="E30" s="25">
        <v>0</v>
      </c>
      <c r="F30" s="25">
        <v>0</v>
      </c>
      <c r="G30" s="157">
        <f t="shared" si="0"/>
        <v>0</v>
      </c>
    </row>
    <row r="31" spans="1:7" ht="15.75" customHeight="1" x14ac:dyDescent="0.2">
      <c r="A31" s="155" t="s">
        <v>92</v>
      </c>
      <c r="B31" s="15" t="s">
        <v>93</v>
      </c>
      <c r="C31" s="25">
        <v>0</v>
      </c>
      <c r="D31" s="25">
        <v>0</v>
      </c>
      <c r="E31" s="25">
        <v>0</v>
      </c>
      <c r="F31" s="25">
        <v>0</v>
      </c>
      <c r="G31" s="157">
        <f t="shared" si="0"/>
        <v>0</v>
      </c>
    </row>
    <row r="32" spans="1:7" ht="15.75" customHeight="1" x14ac:dyDescent="0.2">
      <c r="A32" s="155" t="s">
        <v>94</v>
      </c>
      <c r="B32" s="15" t="s">
        <v>95</v>
      </c>
      <c r="C32" s="25">
        <v>0</v>
      </c>
      <c r="D32" s="25">
        <v>0</v>
      </c>
      <c r="E32" s="25">
        <v>0</v>
      </c>
      <c r="F32" s="25">
        <v>0</v>
      </c>
      <c r="G32" s="157">
        <f t="shared" si="0"/>
        <v>0</v>
      </c>
    </row>
    <row r="33" spans="1:7" ht="15.75" customHeight="1" x14ac:dyDescent="0.2">
      <c r="A33" s="155" t="s">
        <v>96</v>
      </c>
      <c r="B33" s="15" t="s">
        <v>97</v>
      </c>
      <c r="C33" s="25">
        <v>0</v>
      </c>
      <c r="D33" s="25">
        <v>0</v>
      </c>
      <c r="E33" s="25">
        <v>0</v>
      </c>
      <c r="F33" s="25">
        <v>0</v>
      </c>
      <c r="G33" s="157">
        <f t="shared" si="0"/>
        <v>0</v>
      </c>
    </row>
    <row r="34" spans="1:7" ht="15.75" customHeight="1" x14ac:dyDescent="0.2">
      <c r="A34" s="153" t="s">
        <v>98</v>
      </c>
      <c r="B34" s="21" t="s">
        <v>99</v>
      </c>
      <c r="C34" s="23">
        <f>+C35+C36+C37</f>
        <v>0</v>
      </c>
      <c r="D34" s="23">
        <f>+D35+D36+D37</f>
        <v>0</v>
      </c>
      <c r="E34" s="24">
        <f>+E35+E36+E37</f>
        <v>0</v>
      </c>
      <c r="F34" s="23">
        <f>+F35+F36+F37</f>
        <v>0</v>
      </c>
      <c r="G34" s="154">
        <f t="shared" si="0"/>
        <v>0</v>
      </c>
    </row>
    <row r="35" spans="1:7" ht="15.75" customHeight="1" x14ac:dyDescent="0.2">
      <c r="A35" s="155" t="s">
        <v>100</v>
      </c>
      <c r="B35" s="15" t="s">
        <v>101</v>
      </c>
      <c r="C35" s="25">
        <v>0</v>
      </c>
      <c r="D35" s="25">
        <v>0</v>
      </c>
      <c r="E35" s="25">
        <v>0</v>
      </c>
      <c r="F35" s="25">
        <v>0</v>
      </c>
      <c r="G35" s="157">
        <f t="shared" si="0"/>
        <v>0</v>
      </c>
    </row>
    <row r="36" spans="1:7" ht="15.75" customHeight="1" x14ac:dyDescent="0.2">
      <c r="A36" s="155" t="s">
        <v>102</v>
      </c>
      <c r="B36" s="15" t="s">
        <v>103</v>
      </c>
      <c r="C36" s="25">
        <v>0</v>
      </c>
      <c r="D36" s="25">
        <v>0</v>
      </c>
      <c r="E36" s="25">
        <v>0</v>
      </c>
      <c r="F36" s="25">
        <v>0</v>
      </c>
      <c r="G36" s="157">
        <f t="shared" si="0"/>
        <v>0</v>
      </c>
    </row>
    <row r="37" spans="1:7" ht="15.75" customHeight="1" x14ac:dyDescent="0.2">
      <c r="A37" s="155" t="s">
        <v>104</v>
      </c>
      <c r="B37" s="15" t="s">
        <v>105</v>
      </c>
      <c r="C37" s="25">
        <v>0</v>
      </c>
      <c r="D37" s="25">
        <v>0</v>
      </c>
      <c r="E37" s="25">
        <v>0</v>
      </c>
      <c r="F37" s="25">
        <v>0</v>
      </c>
      <c r="G37" s="157">
        <f t="shared" si="0"/>
        <v>0</v>
      </c>
    </row>
    <row r="38" spans="1:7" ht="15.75" customHeight="1" x14ac:dyDescent="0.2">
      <c r="A38" s="151">
        <v>3</v>
      </c>
      <c r="B38" s="19" t="s">
        <v>106</v>
      </c>
      <c r="C38" s="20">
        <f>+C39+C40+C41+C44</f>
        <v>0</v>
      </c>
      <c r="D38" s="20">
        <f>+D39+D40+D41+D44</f>
        <v>0</v>
      </c>
      <c r="E38" s="20">
        <f>+E39+E40+E41+E44</f>
        <v>0</v>
      </c>
      <c r="F38" s="20">
        <f>+F39+F40+F41+F44</f>
        <v>0</v>
      </c>
      <c r="G38" s="152">
        <f t="shared" si="0"/>
        <v>0</v>
      </c>
    </row>
    <row r="39" spans="1:7" ht="15.75" customHeight="1" x14ac:dyDescent="0.2">
      <c r="A39" s="153" t="s">
        <v>107</v>
      </c>
      <c r="B39" s="29" t="s">
        <v>108</v>
      </c>
      <c r="C39" s="23">
        <v>0</v>
      </c>
      <c r="D39" s="23">
        <v>0</v>
      </c>
      <c r="E39" s="23">
        <v>0</v>
      </c>
      <c r="F39" s="23">
        <v>0</v>
      </c>
      <c r="G39" s="154">
        <f t="shared" si="0"/>
        <v>0</v>
      </c>
    </row>
    <row r="40" spans="1:7" ht="15.75" customHeight="1" x14ac:dyDescent="0.2">
      <c r="A40" s="153" t="s">
        <v>109</v>
      </c>
      <c r="B40" s="21" t="s">
        <v>110</v>
      </c>
      <c r="C40" s="23">
        <v>0</v>
      </c>
      <c r="D40" s="23">
        <v>0</v>
      </c>
      <c r="E40" s="23">
        <v>0</v>
      </c>
      <c r="F40" s="23">
        <v>0</v>
      </c>
      <c r="G40" s="154">
        <f t="shared" si="0"/>
        <v>0</v>
      </c>
    </row>
    <row r="41" spans="1:7" ht="15.75" customHeight="1" x14ac:dyDescent="0.2">
      <c r="A41" s="153" t="s">
        <v>111</v>
      </c>
      <c r="B41" s="21" t="s">
        <v>112</v>
      </c>
      <c r="C41" s="23">
        <f>+C42+C43</f>
        <v>0</v>
      </c>
      <c r="D41" s="23">
        <f>+D42+D43</f>
        <v>0</v>
      </c>
      <c r="E41" s="24">
        <f>+E42+E43</f>
        <v>0</v>
      </c>
      <c r="F41" s="23">
        <f>+F42+F43</f>
        <v>0</v>
      </c>
      <c r="G41" s="154">
        <f t="shared" si="0"/>
        <v>0</v>
      </c>
    </row>
    <row r="42" spans="1:7" ht="15.75" customHeight="1" x14ac:dyDescent="0.2">
      <c r="A42" s="155" t="s">
        <v>113</v>
      </c>
      <c r="B42" s="15" t="s">
        <v>114</v>
      </c>
      <c r="C42" s="25">
        <v>0</v>
      </c>
      <c r="D42" s="25">
        <v>0</v>
      </c>
      <c r="E42" s="25">
        <v>0</v>
      </c>
      <c r="F42" s="25">
        <v>0</v>
      </c>
      <c r="G42" s="157">
        <f t="shared" si="0"/>
        <v>0</v>
      </c>
    </row>
    <row r="43" spans="1:7" ht="15.75" customHeight="1" x14ac:dyDescent="0.2">
      <c r="A43" s="155" t="s">
        <v>115</v>
      </c>
      <c r="B43" s="15" t="s">
        <v>116</v>
      </c>
      <c r="C43" s="25">
        <v>0</v>
      </c>
      <c r="D43" s="25">
        <v>0</v>
      </c>
      <c r="E43" s="25">
        <v>0</v>
      </c>
      <c r="F43" s="25">
        <v>0</v>
      </c>
      <c r="G43" s="157">
        <f t="shared" si="0"/>
        <v>0</v>
      </c>
    </row>
    <row r="44" spans="1:7" ht="15.75" customHeight="1" x14ac:dyDescent="0.2">
      <c r="A44" s="153" t="s">
        <v>117</v>
      </c>
      <c r="B44" s="21" t="s">
        <v>118</v>
      </c>
      <c r="C44" s="25">
        <v>0</v>
      </c>
      <c r="D44" s="25">
        <v>0</v>
      </c>
      <c r="E44" s="25">
        <v>0</v>
      </c>
      <c r="F44" s="25">
        <v>0</v>
      </c>
      <c r="G44" s="157">
        <f t="shared" si="0"/>
        <v>0</v>
      </c>
    </row>
    <row r="45" spans="1:7" ht="15.75" customHeight="1" x14ac:dyDescent="0.2">
      <c r="A45" s="151">
        <v>4</v>
      </c>
      <c r="B45" s="19" t="s">
        <v>119</v>
      </c>
      <c r="C45" s="20">
        <v>0</v>
      </c>
      <c r="D45" s="20">
        <v>0</v>
      </c>
      <c r="E45" s="20">
        <v>0</v>
      </c>
      <c r="F45" s="20">
        <v>0</v>
      </c>
      <c r="G45" s="152">
        <f t="shared" si="0"/>
        <v>0</v>
      </c>
    </row>
    <row r="46" spans="1:7" ht="15.75" customHeight="1" x14ac:dyDescent="0.2">
      <c r="A46" s="149"/>
      <c r="B46" s="15"/>
      <c r="C46" s="25"/>
      <c r="D46" s="25"/>
      <c r="E46" s="25"/>
      <c r="F46" s="25"/>
      <c r="G46" s="157"/>
    </row>
    <row r="47" spans="1:7" ht="15.75" customHeight="1" thickBot="1" x14ac:dyDescent="0.25">
      <c r="A47" s="161"/>
      <c r="B47" s="162" t="s">
        <v>120</v>
      </c>
      <c r="C47" s="163">
        <f>C8+C21+C38+C45</f>
        <v>0</v>
      </c>
      <c r="D47" s="163">
        <f>D8+D21+D38+D45</f>
        <v>0</v>
      </c>
      <c r="E47" s="163">
        <f>E8+E21+E38+E45</f>
        <v>0</v>
      </c>
      <c r="F47" s="163">
        <f>F8+F21+F38+F45</f>
        <v>0</v>
      </c>
      <c r="G47" s="164">
        <f t="shared" si="0"/>
        <v>0</v>
      </c>
    </row>
    <row r="48" spans="1:7" x14ac:dyDescent="0.2">
      <c r="A48" s="18"/>
      <c r="B48" s="18"/>
      <c r="C48" s="22"/>
      <c r="D48" s="18"/>
      <c r="E48" s="18"/>
      <c r="F48" s="18"/>
      <c r="G48" s="18"/>
    </row>
    <row r="49" spans="1:7" x14ac:dyDescent="0.2">
      <c r="A49" s="18"/>
      <c r="B49" s="18"/>
      <c r="C49" s="22"/>
      <c r="D49" s="18"/>
      <c r="E49" s="18"/>
      <c r="F49" s="18"/>
      <c r="G49" s="18"/>
    </row>
    <row r="50" spans="1:7" x14ac:dyDescent="0.2">
      <c r="A50" s="18"/>
      <c r="B50" s="30" t="s">
        <v>121</v>
      </c>
      <c r="C50" s="22"/>
      <c r="D50" s="18"/>
      <c r="E50" s="18"/>
      <c r="F50" s="18"/>
      <c r="G50" s="18"/>
    </row>
    <row r="51" spans="1:7" x14ac:dyDescent="0.2">
      <c r="A51" s="18"/>
      <c r="B51" s="31">
        <f>'Mod 3 Clasif'!$C$42</f>
        <v>43913</v>
      </c>
      <c r="C51" s="32"/>
      <c r="D51" s="18"/>
      <c r="E51" s="18"/>
      <c r="F51" s="18"/>
      <c r="G51" s="18"/>
    </row>
  </sheetData>
  <mergeCells count="4">
    <mergeCell ref="A1:G1"/>
    <mergeCell ref="A2:G2"/>
    <mergeCell ref="A4:G4"/>
    <mergeCell ref="A3:G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224" t="s">
        <v>9</v>
      </c>
      <c r="B2" s="224"/>
      <c r="C2" s="1" t="s">
        <v>18</v>
      </c>
      <c r="D2" s="5">
        <v>2070000</v>
      </c>
    </row>
    <row r="3" spans="1:4" ht="15" x14ac:dyDescent="0.25">
      <c r="A3" s="2"/>
      <c r="B3" s="2" t="s">
        <v>11</v>
      </c>
      <c r="C3" s="2" t="s">
        <v>12</v>
      </c>
      <c r="D3" s="2" t="s">
        <v>17</v>
      </c>
    </row>
    <row r="4" spans="1:4" x14ac:dyDescent="0.2">
      <c r="A4" s="1" t="s">
        <v>10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13</v>
      </c>
      <c r="B5" s="3">
        <v>24551.52</v>
      </c>
      <c r="C5" s="3"/>
      <c r="D5" s="4"/>
    </row>
    <row r="6" spans="1:4" x14ac:dyDescent="0.2">
      <c r="A6" s="1" t="s">
        <v>14</v>
      </c>
      <c r="B6" s="3">
        <v>1495500</v>
      </c>
      <c r="C6" s="3"/>
      <c r="D6" s="4"/>
    </row>
    <row r="7" spans="1:4" x14ac:dyDescent="0.2">
      <c r="A7" s="1" t="s">
        <v>15</v>
      </c>
      <c r="B7" s="3">
        <v>564293.21</v>
      </c>
      <c r="C7" s="3"/>
      <c r="D7" s="4"/>
    </row>
    <row r="8" spans="1:4" x14ac:dyDescent="0.2">
      <c r="A8" s="1" t="s">
        <v>16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24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224" t="s">
        <v>19</v>
      </c>
      <c r="B12" s="224"/>
      <c r="C12" s="1" t="s">
        <v>18</v>
      </c>
      <c r="D12" s="5">
        <v>850000</v>
      </c>
    </row>
    <row r="13" spans="1:4" ht="15" x14ac:dyDescent="0.25">
      <c r="A13" s="2"/>
      <c r="B13" s="2" t="s">
        <v>11</v>
      </c>
      <c r="C13" s="2" t="s">
        <v>12</v>
      </c>
      <c r="D13" s="2" t="s">
        <v>17</v>
      </c>
    </row>
    <row r="14" spans="1:4" x14ac:dyDescent="0.2">
      <c r="A14" s="1" t="s">
        <v>10</v>
      </c>
      <c r="B14" s="3">
        <v>448188</v>
      </c>
      <c r="C14" s="3"/>
      <c r="D14" s="4"/>
    </row>
    <row r="15" spans="1:4" x14ac:dyDescent="0.2">
      <c r="A15" s="1" t="s">
        <v>20</v>
      </c>
      <c r="B15" s="3">
        <v>97500</v>
      </c>
      <c r="C15" s="3"/>
      <c r="D15" s="4"/>
    </row>
    <row r="16" spans="1:4" x14ac:dyDescent="0.2">
      <c r="A16" s="1" t="s">
        <v>14</v>
      </c>
      <c r="B16" s="3">
        <v>604000</v>
      </c>
      <c r="C16" s="3"/>
      <c r="D16" s="4"/>
    </row>
    <row r="17" spans="1:4" x14ac:dyDescent="0.2">
      <c r="A17" s="1" t="s">
        <v>21</v>
      </c>
      <c r="B17" s="3">
        <v>195000</v>
      </c>
      <c r="C17" s="3"/>
      <c r="D17" s="4"/>
    </row>
    <row r="18" spans="1:4" x14ac:dyDescent="0.2">
      <c r="A18" s="1" t="s">
        <v>22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24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224" t="s">
        <v>23</v>
      </c>
      <c r="B22" s="224"/>
      <c r="C22" s="1" t="s">
        <v>18</v>
      </c>
      <c r="D22" s="5">
        <v>975000</v>
      </c>
    </row>
    <row r="23" spans="1:4" ht="15" x14ac:dyDescent="0.25">
      <c r="A23" s="2"/>
      <c r="B23" s="2" t="s">
        <v>11</v>
      </c>
      <c r="C23" s="2" t="s">
        <v>12</v>
      </c>
      <c r="D23" s="2" t="s">
        <v>17</v>
      </c>
    </row>
    <row r="24" spans="1:4" x14ac:dyDescent="0.2">
      <c r="A24" s="1" t="s">
        <v>10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22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24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224" t="s">
        <v>8</v>
      </c>
      <c r="B29" s="224"/>
      <c r="C29" s="1" t="s">
        <v>18</v>
      </c>
      <c r="D29" s="5">
        <v>800000</v>
      </c>
    </row>
    <row r="30" spans="1:4" ht="15" x14ac:dyDescent="0.25">
      <c r="A30" s="2"/>
      <c r="B30" s="2" t="s">
        <v>11</v>
      </c>
      <c r="C30" s="2" t="s">
        <v>12</v>
      </c>
      <c r="D30" s="2" t="s">
        <v>17</v>
      </c>
    </row>
    <row r="31" spans="1:4" x14ac:dyDescent="0.2">
      <c r="A31" s="1" t="s">
        <v>10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13</v>
      </c>
      <c r="B32" s="3">
        <v>300000</v>
      </c>
      <c r="C32" s="3">
        <v>0</v>
      </c>
      <c r="D32" s="4"/>
    </row>
    <row r="33" spans="1:4" x14ac:dyDescent="0.2">
      <c r="A33" s="1" t="s">
        <v>25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24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3 Clasif</vt:lpstr>
      <vt:lpstr>Clasif Econo</vt:lpstr>
      <vt:lpstr>Estimaciones</vt:lpstr>
      <vt:lpstr>'Clasif Econo'!Área_de_impresión</vt:lpstr>
      <vt:lpstr>Estimaciones!Área_de_impresión</vt:lpstr>
      <vt:lpstr>'Mod 3 Clasif'!Área_de_impresión</vt:lpstr>
      <vt:lpstr>'Mod 3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Mazza Corrales Trentino</cp:lastModifiedBy>
  <cp:lastPrinted>2020-03-23T14:33:22Z</cp:lastPrinted>
  <dcterms:created xsi:type="dcterms:W3CDTF">1996-11-27T10:00:04Z</dcterms:created>
  <dcterms:modified xsi:type="dcterms:W3CDTF">2020-03-23T14:33:31Z</dcterms:modified>
</cp:coreProperties>
</file>