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9005" windowHeight="11265" activeTab="2"/>
  </bookViews>
  <sheets>
    <sheet name="Portada" sheetId="9" r:id="rId1"/>
    <sheet name="Indice PAO" sheetId="8" r:id="rId2"/>
    <sheet name="I Admi" sheetId="1" r:id="rId3"/>
    <sheet name="II Serv Com." sheetId="2" r:id="rId4"/>
    <sheet name="III Edificios" sheetId="11" r:id="rId5"/>
    <sheet name="III  VIAS COMUN" sheetId="4" r:id="rId6"/>
    <sheet name="III otros proyectos" sheetId="3" r:id="rId7"/>
  </sheets>
  <externalReferences>
    <externalReference r:id="rId8"/>
  </externalReferences>
  <definedNames>
    <definedName name="_xlnm.Print_Area" localSheetId="2">'I Admi'!$A$1:$L$54</definedName>
    <definedName name="_xlnm.Print_Area" localSheetId="3">'II Serv Com.'!$A$1:$N$137</definedName>
    <definedName name="_xlnm.Print_Area" localSheetId="5">'III  VIAS COMUN'!$A$1:$I$137</definedName>
    <definedName name="_xlnm.Print_Area" localSheetId="6">'III otros proyectos'!$A$1:$H$85</definedName>
    <definedName name="_xlnm.Print_Area" localSheetId="0">Portada!$A$1:$H$30</definedName>
    <definedName name="_xlnm.Print_Titles" localSheetId="3">'II Serv Com.'!$1:$9</definedName>
    <definedName name="_xlnm.Print_Titles" localSheetId="5">'III  VIAS COMUN'!$1:$8</definedName>
    <definedName name="_xlnm.Print_Titles" localSheetId="6">'III otros proyectos'!$1:$9</definedName>
  </definedNames>
  <calcPr calcId="145621"/>
</workbook>
</file>

<file path=xl/calcChain.xml><?xml version="1.0" encoding="utf-8"?>
<calcChain xmlns="http://schemas.openxmlformats.org/spreadsheetml/2006/main">
  <c r="H77" i="11" l="1"/>
  <c r="A3" i="11"/>
  <c r="D78" i="3"/>
  <c r="J133" i="2"/>
  <c r="E127" i="4"/>
  <c r="E37" i="4"/>
  <c r="E28" i="4"/>
  <c r="E80" i="4"/>
  <c r="A26" i="9"/>
  <c r="G51" i="1" s="1"/>
  <c r="J49" i="1"/>
  <c r="E39" i="4" l="1"/>
  <c r="E129" i="4"/>
  <c r="E132" i="4" s="1"/>
  <c r="D32" i="3"/>
  <c r="D37" i="3" s="1"/>
  <c r="D80" i="3" s="1"/>
  <c r="A3" i="4" l="1"/>
  <c r="A3" i="8" l="1"/>
  <c r="A19" i="9"/>
  <c r="J55" i="2" l="1"/>
  <c r="J136" i="2" s="1"/>
  <c r="J23" i="1"/>
  <c r="J51" i="1" s="1"/>
  <c r="A56" i="2"/>
  <c r="F136" i="2" l="1"/>
  <c r="A3" i="2"/>
  <c r="G132" i="4" l="1"/>
  <c r="F80" i="3"/>
  <c r="A3" i="3"/>
</calcChain>
</file>

<file path=xl/sharedStrings.xml><?xml version="1.0" encoding="utf-8"?>
<sst xmlns="http://schemas.openxmlformats.org/spreadsheetml/2006/main" count="764" uniqueCount="355">
  <si>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</si>
  <si>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</si>
  <si>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</si>
  <si>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</si>
  <si>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</si>
  <si>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</si>
  <si>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</si>
  <si>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</si>
  <si>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</si>
  <si>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</si>
  <si>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</si>
  <si>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</si>
  <si>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</si>
  <si>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Cementerios</t>
  </si>
  <si>
    <t>Parques y Obras de Ornato</t>
  </si>
  <si>
    <t>23,025 metros cuadrados</t>
  </si>
  <si>
    <t>Acueductos</t>
  </si>
  <si>
    <t>Educativos y Culturales</t>
  </si>
  <si>
    <t>Realizar actividades educativas y culturales celebrando fechas importantes, con la participación ciudadana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</si>
  <si>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</si>
  <si>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</si>
  <si>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</si>
  <si>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</si>
  <si>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</si>
  <si>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</si>
  <si>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</si>
  <si>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Pág 1</t>
  </si>
  <si>
    <t>Pág 2</t>
  </si>
  <si>
    <t>Pág 3</t>
  </si>
  <si>
    <t>Realizar proyectos y actividades de mejora ambiental de los distritos de Juan Viñas y Pejibaye con recursos del Timbre Pro-Parques Nacionales.</t>
  </si>
  <si>
    <t>ANUAL</t>
  </si>
  <si>
    <t>SERVICIOS</t>
  </si>
  <si>
    <t>MATERIALES Y SUMINISTROS</t>
  </si>
  <si>
    <t>2 MESES</t>
  </si>
  <si>
    <t>I SEMESTRE</t>
  </si>
  <si>
    <t>II SEMESTRE</t>
  </si>
  <si>
    <t>MEJORAMIENTO INFORMÁTICO</t>
  </si>
  <si>
    <t>Complementar el servicio de recolección de desechos sólidos clasificados  en los distritos de Juan Viñas y Pejibaye</t>
  </si>
  <si>
    <t>Seguir atendiendo el servicio de mantenimiento y mejorar de parques y zonas verdes en los distritos de Juan Viñas y Pejibaye</t>
  </si>
  <si>
    <t>COMPRA DE MAQUINARIA MUNICIPAL</t>
  </si>
  <si>
    <t>500 m</t>
  </si>
  <si>
    <t>Origen de los recursos</t>
  </si>
  <si>
    <t>REMUNERACIONES</t>
  </si>
  <si>
    <t>12 MESES</t>
  </si>
  <si>
    <t>Realizar la contratación de servicios profesionales para proyectos específicos, así como gastos generales de pago de seguros de vehículos, electricidad, teléfono y el mantenimiento y reparación de las oficinas de la Unidad Técnica</t>
  </si>
  <si>
    <t>Comprar los insumos necesarios para las labores administrativas de la Unidad Técnica durante todo el año</t>
  </si>
  <si>
    <t>BIENES DURADEROS</t>
  </si>
  <si>
    <t>Comprar los equipos necesarios para las labores operativas de la Unidad Técnica durante todo el año</t>
  </si>
  <si>
    <t>INFRAESTRUCTURA VIAL</t>
  </si>
  <si>
    <t>JUAN VIÑAS</t>
  </si>
  <si>
    <t>MANTENIMIENTO DE CAMINOS DEL DISTRITO DE JUAN VIÑAS</t>
  </si>
  <si>
    <t>3 MESES</t>
  </si>
  <si>
    <t>PEJIBAYE</t>
  </si>
  <si>
    <t>MANTENIMIENTO DE CAMINOS DEL DISTRITO DE PEJIBAYE</t>
  </si>
  <si>
    <t>Atender las necesidades de Ejecución de Obras de  Mantenimiento en los caminos públicos del distrito de Pejibaye</t>
  </si>
  <si>
    <t>PROMOCIÓN SOCIAL</t>
  </si>
  <si>
    <t>ATENCIÓN DE EMERGENCIAS CANTONALES</t>
  </si>
  <si>
    <t>UNIDAD TÉCNICA</t>
  </si>
  <si>
    <t>I.B.I. I.C.</t>
  </si>
  <si>
    <t>INFRAESTRUCTURA COMUNAL JUAN VIÑAS</t>
  </si>
  <si>
    <t>INFRAESTRUCTURA COMUNAL PEJIBAYE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</si>
  <si>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</si>
  <si>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</si>
  <si>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</si>
  <si>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</si>
  <si>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Brindar el servicio de Aseo de vías y sitios públicos en los doistritos de Juan Viñas y Pejibaye</t>
  </si>
  <si>
    <t>500 sacos de abono orgánico</t>
  </si>
  <si>
    <t>Enviar cobros mensuales a los contribuyentes con el objetivo de mejorar la recaudacion mensual de los servicios con la idea de brindar un servicio eficiente a todos los usuarios, para no presentar ningun tipo de deficit en el periodo</t>
  </si>
  <si>
    <t>Departamento proponente: Intendencia Municipal</t>
  </si>
  <si>
    <r>
      <t xml:space="preserve">PROGRAMA I         ADMINISTRACIÓN        </t>
    </r>
    <r>
      <rPr>
        <b/>
        <i/>
        <u/>
        <sz val="12"/>
        <rFont val="Arial"/>
        <family val="2"/>
      </rPr>
      <t>JIMÉNEZ</t>
    </r>
  </si>
  <si>
    <r>
      <t xml:space="preserve">PROGRAMA I         ADMINISTRACIÓN  </t>
    </r>
    <r>
      <rPr>
        <b/>
        <i/>
        <u/>
        <sz val="12"/>
        <rFont val="Arial"/>
        <family val="2"/>
      </rPr>
      <t>TUCURRIQUE</t>
    </r>
  </si>
  <si>
    <t>TOTAL CONSOLIDADO PROGRAMA I</t>
  </si>
  <si>
    <t>Servicio de Aseo de Vías y Sitios Públicos</t>
  </si>
  <si>
    <t>Limpiar un total de 1,600 metros lineales por dia para un total de 8.000 metros lineales por semana .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</si>
  <si>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</si>
  <si>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</si>
  <si>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Recoger un total de 13 toneladas por semana, para un total de un viaje  por semana, para un total de 675 toneladas de desechos al año.</t>
  </si>
  <si>
    <t>Semestral</t>
  </si>
  <si>
    <t xml:space="preserve">Realizar una fumigación en el centro de acopio y alrededores </t>
  </si>
  <si>
    <t>Realizar una fumigación una vez al mes.</t>
  </si>
  <si>
    <t>Brindar mantenimiento una vez por mes</t>
  </si>
  <si>
    <t>Cementerio</t>
  </si>
  <si>
    <t xml:space="preserve">Mejorar el proceso de reciclaje en el Distrito de Tucurrique </t>
  </si>
  <si>
    <t>Atención Emergencias Cantonales</t>
  </si>
  <si>
    <t>Atender cualquier emergencia que se de en el paso o cortes de agua en algun camino vecinal para mantener la comunicación en los diferentes caminos del distrito</t>
  </si>
  <si>
    <r>
      <t xml:space="preserve">PROGRAMA II         SERVICIOS COMUNALES      </t>
    </r>
    <r>
      <rPr>
        <b/>
        <i/>
        <u/>
        <sz val="12"/>
        <rFont val="Arial"/>
        <family val="2"/>
      </rPr>
      <t>TUCURRIQUE</t>
    </r>
  </si>
  <si>
    <r>
      <t xml:space="preserve">PROGRAMA II         SERVICIOS COMUNALES        </t>
    </r>
    <r>
      <rPr>
        <b/>
        <i/>
        <u/>
        <sz val="12"/>
        <rFont val="Arial"/>
        <family val="2"/>
      </rPr>
      <t>JIMÉNEZ</t>
    </r>
  </si>
  <si>
    <t>TOTAL CONSOLIDADO PROGRAMA II</t>
  </si>
  <si>
    <t>INFRAESTRUCTURA</t>
  </si>
  <si>
    <t>SEMESTRAL</t>
  </si>
  <si>
    <t>DESARROLLO INSTITUCIONAL</t>
  </si>
  <si>
    <r>
      <t xml:space="preserve">  PROGRAMA  III    OTROS PROYECTOS             </t>
    </r>
    <r>
      <rPr>
        <b/>
        <i/>
        <u/>
        <sz val="12"/>
        <rFont val="Arial"/>
        <family val="2"/>
      </rPr>
      <t>JIMÉNEZ</t>
    </r>
  </si>
  <si>
    <t>Pág 8</t>
  </si>
  <si>
    <t>9 transferencias</t>
  </si>
  <si>
    <t>Analizar y procesar denuncias, elaborar y presentar informes al Concejo Municipal y a la Contraloría General de la República.</t>
  </si>
  <si>
    <t>12 meses</t>
  </si>
  <si>
    <t>750 m</t>
  </si>
  <si>
    <t>600 m</t>
  </si>
  <si>
    <t>CAMINO SAN JOAQUÍN PEJIBAYE (3-04-094)</t>
  </si>
  <si>
    <t>Mediante la conservación vial participativa sufragar gastos en: realización de charlas a comités de caminos, programa formación escolar, charlas a nuevas autoridades del cantón y actividades de capacitación</t>
  </si>
  <si>
    <t>10 transferencias</t>
  </si>
  <si>
    <t>Recoger por un dia  por semana el material de reciaje</t>
  </si>
  <si>
    <t>MONTO TOTAL   OTROS PROYECTOS *JIMÉNEZ*</t>
  </si>
  <si>
    <t>Atender las necesidades de Ejecución de Obras de  Mantenimiento en los caminos públicos del distrito de Juan Viñas</t>
  </si>
  <si>
    <t>CAMINO CALLEJÓN (3-04-104)</t>
  </si>
  <si>
    <t>Mantenimientos periódicos a realizar como parte de los proyecos MOPT-BID</t>
  </si>
  <si>
    <t>1.80 km</t>
  </si>
  <si>
    <t>800 m</t>
  </si>
  <si>
    <t>MEJORAS SISTEMA DE DRENAJE CAMINO LA MARTA PEJIBAYE</t>
  </si>
  <si>
    <t>1.1 km</t>
  </si>
  <si>
    <t>Atención de situaciones imprevistas en caminos durante el año 2017</t>
  </si>
  <si>
    <t xml:space="preserve">Compromisos adquiridos para el pago de intereses por la compra de maquinaria municipal </t>
  </si>
  <si>
    <t>2  Actividades varias culturales</t>
  </si>
  <si>
    <t>2  Actividades varias deportivas</t>
  </si>
  <si>
    <t>2  Actividades varias</t>
  </si>
  <si>
    <t>5 Situaciones emergentes varias</t>
  </si>
  <si>
    <t>Dotar de contenido econòmico para el pago de de poliza de riesgo laboral.</t>
  </si>
  <si>
    <t>Realizar un sòlo pago al año</t>
  </si>
  <si>
    <t>Realizar dos compras al año en herramientas, uniformes</t>
  </si>
  <si>
    <t>100 m</t>
  </si>
  <si>
    <t>DIRECCIÓN TÉCNICA PROGRAMA III</t>
  </si>
  <si>
    <t>Atender lo correspondiente a salarios del funcionario del Departamento de Catastro, Construcciones y Valoración todo el año 2017</t>
  </si>
  <si>
    <t>300 mtr</t>
  </si>
  <si>
    <t>I.B.I</t>
  </si>
  <si>
    <r>
      <t xml:space="preserve">  PROGRAMA  III    OTROS PROYECTOS            </t>
    </r>
    <r>
      <rPr>
        <b/>
        <i/>
        <sz val="14"/>
        <rFont val="Arial"/>
        <family val="2"/>
      </rPr>
      <t xml:space="preserve"> TUCURRIQUE</t>
    </r>
  </si>
  <si>
    <t>INDICE</t>
  </si>
  <si>
    <t xml:space="preserve">Página </t>
  </si>
  <si>
    <t>PRESUPUESTO CONSOLIDADO</t>
  </si>
  <si>
    <t>PLAN OPERATIVO</t>
  </si>
  <si>
    <t>LEY 8114 y 9329</t>
  </si>
  <si>
    <t>RECARPETEO CALLES URBANAS SANTA ELENA</t>
  </si>
  <si>
    <t>Rehabilitación de la superficie de rodamiento, por medio de la colocación de una carpeta delgada y sustitución de estructuras de drenaje dañadas</t>
  </si>
  <si>
    <t>RECARPETEO CAMINO EL INGENIO (II ETAPA)</t>
  </si>
  <si>
    <t>RECARPETEO CALLES URBANAS LA VICTORIA (II ETAPA)</t>
  </si>
  <si>
    <t>RELASTREO CAMINO SANTA MARTA</t>
  </si>
  <si>
    <t>Rehabilitación de la superficie de rodamiento, por medio de la colocación de una capa granular y sustitución de estructuras de drenaje dañadas</t>
  </si>
  <si>
    <t>RELASTREO CAMINO CUBA</t>
  </si>
  <si>
    <t>SEÑALIZACIÓN VIAL EL INVU, EL CARMEN, QUEBRADA HONDA</t>
  </si>
  <si>
    <t>Señalización tanto vertical como horizontal de las calles urbanas de El INVU, El Carmen y camino Quebrada Honda de Juan Viñas</t>
  </si>
  <si>
    <t>RECARPETEO CALLES URBANAS PEJIBAYE CENTRO (II ETAPA)</t>
  </si>
  <si>
    <t>ASFALTADO CALLES URBANAS PLAZA VIEJA</t>
  </si>
  <si>
    <t>Mejoramiento de la superficie de rodamiento, por medio de la colocación de una carpeta asfáltica delgada y sustitución de estructuras de drenaje dañadas</t>
  </si>
  <si>
    <t>RELASTREO CAMINO LA PONCIANA</t>
  </si>
  <si>
    <t>ASFALTADO CALLES URBANAS PANGOLA</t>
  </si>
  <si>
    <t>ASFALTADO CALLES URBANAS LA 20</t>
  </si>
  <si>
    <t>LEY 8114 y 9333</t>
  </si>
  <si>
    <t>RELASTREO CAMINO LAS ORQUIDEAS-LA PANGOLA</t>
  </si>
  <si>
    <t>700 m</t>
  </si>
  <si>
    <t>LEY 8114 y 9334</t>
  </si>
  <si>
    <t>4 emerg</t>
  </si>
  <si>
    <t>FINANCIAMIENTO DE PROYECTOS DE INVERSIÓN VIAL</t>
  </si>
  <si>
    <t>Compromisos adquiridos para el pago de intereses y amortización para la ejecución de proyectos de inversión vial</t>
  </si>
  <si>
    <t>TRIMESTRAL</t>
  </si>
  <si>
    <t>Financiamiento BPDC</t>
  </si>
  <si>
    <t>Los proyectos indicados dentro de este Plan Operativo se encuentran incluidos dentro del Plan de Conservación y Desarrollo de la Red Vial Cantonal del Cantón de Jiménez 2017-2021, aprobado en por el Concejo Municipal de Jiménez, en sesión ordinaria #287, Acuerdo 3, artículo 5 del 12 de abril del 2016.</t>
  </si>
  <si>
    <t>JUAN VIÑAS Y PEJIBAYE</t>
  </si>
  <si>
    <t>Aproximadamente 19.912 metros lineales</t>
  </si>
  <si>
    <t>Aproximadamente 2,789 contribuyentes</t>
  </si>
  <si>
    <t>35 jornales ocasionales</t>
  </si>
  <si>
    <t>2,333 metros cuadrados</t>
  </si>
  <si>
    <t>1,522 contribuyentes</t>
  </si>
  <si>
    <t>Atender las necesidades de los caminos de los distritos de Juan Viñas y Pejibaye, durante el año 2017</t>
  </si>
  <si>
    <t>Pág 4</t>
  </si>
  <si>
    <r>
      <t xml:space="preserve">PROGRAMA III                   VÍAS DE COMUNICACIÓN                  </t>
    </r>
    <r>
      <rPr>
        <b/>
        <i/>
        <u/>
        <sz val="12"/>
        <rFont val="Arial"/>
        <family val="2"/>
      </rPr>
      <t>JIMÉNEZ</t>
    </r>
  </si>
  <si>
    <t>Atender las necesidades de proyectos en el distrito de Juan Viñas</t>
  </si>
  <si>
    <t>200 m2</t>
  </si>
  <si>
    <t>BIENES INMUEBLES E IMPUESTO AL CEMENTO</t>
  </si>
  <si>
    <t>RECONSTRUCCIÓN ACERAS LA MARAVILLA</t>
  </si>
  <si>
    <t>Reconstrucción de aceras en la comunidad de La Maravilla de Juan Viñas</t>
  </si>
  <si>
    <t>MEJORAS DE SISTEMA DE DRENAJE SAN MARTÍN</t>
  </si>
  <si>
    <t>Reconstrucción de caños y mejoras en los sistemas de drenejes en la comunidad de San Martín de Juan Viñas</t>
  </si>
  <si>
    <t>350 m</t>
  </si>
  <si>
    <t>MEJORAS SISTEMA DE DRENAJE JUAN VIÑAS CENTRO</t>
  </si>
  <si>
    <t>Reconstrucción de caños y mejoras en los sistemas de drenaje en la comunidad de Juan Viñas centro</t>
  </si>
  <si>
    <t>150 m</t>
  </si>
  <si>
    <t>ILUMINIACIÓN DE ESPACIOS PÚBLICOS JUAN VIÑAS</t>
  </si>
  <si>
    <t>Colocación de iluminación en 3 espacios públicos: Gradas detrás de la Iglesia, Monumento al Agua y Gradas Lomas de Viñas</t>
  </si>
  <si>
    <t>Atender las necesidades de proyectos en el distrito de Pejibaye.</t>
  </si>
  <si>
    <t>MEJORAS ESPACIOS URBANOS PEJIBAYE CENTRO</t>
  </si>
  <si>
    <t>Mejoras de los espacios urbanos ubicados alrededor de la Plaza de Futbol de Pejibaye</t>
  </si>
  <si>
    <t>300 m2</t>
  </si>
  <si>
    <t>MEJORAS GRADAS CEMENTERIO PAZ Y LUZ</t>
  </si>
  <si>
    <t xml:space="preserve">Mejoras de las gradas principales del Cementerio </t>
  </si>
  <si>
    <t>75 m</t>
  </si>
  <si>
    <t>CONSTRUCCIÓN PUENTE PEATONAL RÍO HUMITO</t>
  </si>
  <si>
    <t>Construcción de un puente peatonal sobre el Río Humito</t>
  </si>
  <si>
    <t>22 m</t>
  </si>
  <si>
    <t>MEJORAS CANCHA DE FUTBOL PLAZA VIEJA</t>
  </si>
  <si>
    <t>Construcción de malla perimetral en la cancha de futbol de Plaza Vieja</t>
  </si>
  <si>
    <t>120 m</t>
  </si>
  <si>
    <t>ACCESO A PERSONAS CON DISCAPACIDAD</t>
  </si>
  <si>
    <t>Atención a la accesibilidad de las personas con alguna discapacidad</t>
  </si>
  <si>
    <t>PROYECTO INVERSIÓN CEMENTERIO</t>
  </si>
  <si>
    <t>Reconstrucción de la losa de concreto, acceso principal Cementerio Juan Viñas</t>
  </si>
  <si>
    <t>20 m2</t>
  </si>
  <si>
    <t>SERVICIO CEMENTERIO</t>
  </si>
  <si>
    <t>PROYECTO INVERSIÓN ASEO DE VÍAS</t>
  </si>
  <si>
    <t>Reconstrucción de caños, Juan Viñas Centro</t>
  </si>
  <si>
    <t>SERVICIO ASEO DE VÍAS</t>
  </si>
  <si>
    <t>PROYECTO INVERSIÓN RECOLECCIÓN BASURA</t>
  </si>
  <si>
    <t>Mejoras en el acceso del Centro del Compostaje</t>
  </si>
  <si>
    <t>SERVICIO DE RECOLECCIÓN DE BASURA</t>
  </si>
  <si>
    <t>PROYECTO INVERSION PARQUES Y ORNATO</t>
  </si>
  <si>
    <t>Colocación de bancas y basureros, parque público Los Recuersos</t>
  </si>
  <si>
    <t>SERVCIO DE PARQUES Y ORNATO</t>
  </si>
  <si>
    <t>Dotar y mantener un de un software y equipo para mejoramiento de la información municipal.</t>
  </si>
  <si>
    <t>Pago de cuatro trimestres operación de préstamo con el IFAM para compra de caión y minicargador</t>
  </si>
  <si>
    <t>PROYECTO INVERSIÓN ACUEDUCTO</t>
  </si>
  <si>
    <t>Pago de cuatro trimestres operación de préstamo con el IFAM compra y colocación de medidores y prestamos para estudio técnico colocación de hidrantes</t>
  </si>
  <si>
    <t>Pago de cuatro trimestres operación de préstamo con el IFAM para estudio técnico colocación de hidrantes</t>
  </si>
  <si>
    <t>PROYECTO INVERSION SERVICIO DE HIDRANTES</t>
  </si>
  <si>
    <t>Realizar una compra de materiales para mejoramiento del servicio de hidrantes</t>
  </si>
  <si>
    <t>SERVCIO DE HIDRANTES</t>
  </si>
  <si>
    <t>SERVICIO DE ACUEDUCTO</t>
  </si>
  <si>
    <t>Pág 5</t>
  </si>
  <si>
    <t>Pág 6</t>
  </si>
  <si>
    <t>Administración General (Audirtoría Interna)</t>
  </si>
  <si>
    <t>Cumplir con lo establecido en la Ley 8173, artículo 8 de la Ley de los Concejos Municipales de Distrito</t>
  </si>
  <si>
    <t xml:space="preserve">Realizar  pago de póliza de riegos laborales del Concejo municipal de Tucurrique. </t>
  </si>
  <si>
    <t>Realizar los ajustes correspondientes para el periodo 2018</t>
  </si>
  <si>
    <t>Fecha: 19 de setiembre  2017</t>
  </si>
  <si>
    <t>Dotar de contenido económico para realizar los pagos correspondientes a corriente eléctrica y servicios telefónicos</t>
  </si>
  <si>
    <t>Realizar 12 pagos al año,</t>
  </si>
  <si>
    <t>Dotar de contenido económico para pago de viáticos y transporte a empleados municipales</t>
  </si>
  <si>
    <t>Pago de viáticos</t>
  </si>
  <si>
    <t xml:space="preserve">Aseo de Vìas y Sitios Pùblicos </t>
  </si>
  <si>
    <t>Dotar de contenido econòmico para la compra de herramientas para empleados municipales</t>
  </si>
  <si>
    <t>Realizar un compra al año</t>
  </si>
  <si>
    <t>Dotar al servicio de aseo de vías con  uniformes y bolsas  para su mejor desempeño y rendimiento.</t>
  </si>
  <si>
    <t>Mejorar el proceso de recaudacion   y disminuri el pendiente de cobro para el buen desempeño del servicio.</t>
  </si>
  <si>
    <t xml:space="preserve">Pago de serivicios jurìdicos </t>
  </si>
  <si>
    <t>Dotar de contenido económico para realizar los pagos correspondientes al servicio de agua en centro de acopio</t>
  </si>
  <si>
    <t>Dotar de contenido económico para la compra de materiales de oficina, productos de papel, y bolsas plásticas para el buen desempeño del servicio,</t>
  </si>
  <si>
    <t xml:space="preserve">Realizar dos compras al año </t>
  </si>
  <si>
    <t>Aportes en Especie para Servicios y Proyectos comunales</t>
  </si>
  <si>
    <t>Departamento proponente: INTENDENCIA  MUNICIPAL</t>
  </si>
  <si>
    <t>Colocación de 10 alcantarillas en cortes o paso de agua.</t>
  </si>
  <si>
    <t>Area Estratégica</t>
  </si>
  <si>
    <t>Atender emergencias en las vías distritales (alquiler de maquinaria, rehabilitación de pasos de alcantarillas, reparación de cabezales, etc.)</t>
  </si>
  <si>
    <t>12 Meses</t>
  </si>
  <si>
    <t>Semestre</t>
  </si>
  <si>
    <t>I-II Semestre</t>
  </si>
  <si>
    <t xml:space="preserve">Colocación de 5 pasos de alcantarillas con sus respectivos cabezales. Colocación de carpeta asfáltica en los 2,90Km y señalización vertical.     Camino Calles Urbanas Las Vueltas. 3-04-063                          </t>
  </si>
  <si>
    <t>2,9KM</t>
  </si>
  <si>
    <t>Mes</t>
  </si>
  <si>
    <t>I Semestre</t>
  </si>
  <si>
    <t xml:space="preserve">Limpieza, conformación y relastrado.Los Calderones No. 3-04-056 </t>
  </si>
  <si>
    <t>1 mes</t>
  </si>
  <si>
    <t xml:space="preserve">Limpieza y mantenimiento de cunetas y áreas verdes (chapea).San Joaquín.  No. 3-04-039 </t>
  </si>
  <si>
    <t>1000 mtr</t>
  </si>
  <si>
    <t xml:space="preserve">Limpieza, conformación y relastrado.Cruz de Misión. No. 3-04-033 </t>
  </si>
  <si>
    <t>900 mtr</t>
  </si>
  <si>
    <t xml:space="preserve">Colocación de 5 pasos de alcantarillas con sus respectivos cabezales. Colocación de carpeta asfáltica en 1,10Km y señalización vertical. La Flora. No. 3-04-015 </t>
  </si>
  <si>
    <t>1,1 km</t>
  </si>
  <si>
    <t>3 Meses</t>
  </si>
  <si>
    <t>II Semestre</t>
  </si>
  <si>
    <t xml:space="preserve">Limpieza, conformación y relastrado.Roldan. No. 3-04-022 </t>
  </si>
  <si>
    <t>1,9 km</t>
  </si>
  <si>
    <t xml:space="preserve">2 Mese </t>
  </si>
  <si>
    <t xml:space="preserve">Colocación de 3 pasos de alcantarillas con sus respectivos cabezales. Colocación de carpeta asfáltica en 0,6Km y señalización vertical. Los Rodríguez. No. 3-04-066 </t>
  </si>
  <si>
    <t>0,6km</t>
  </si>
  <si>
    <t>2 Meses</t>
  </si>
  <si>
    <t xml:space="preserve">Colocación de 5 pasos de alcantarillas con sus respectivos cabezales. Limpieza, conformación y relastrado. Las Malvinas. No. 3-04-013 </t>
  </si>
  <si>
    <t>2,9 km</t>
  </si>
  <si>
    <t xml:space="preserve">TUCURRIQUE </t>
  </si>
  <si>
    <t>PROGRAMA III   LEY 9329     VÍAS DE COMUNICACIÓN                    "TUCURRIQUE"</t>
  </si>
  <si>
    <t xml:space="preserve">TOTAL VÍAS DE COMUNICACIÓN TERRESTRE LEY 8114  // 9329 " TUCURRIQUE"  </t>
  </si>
  <si>
    <t>Préstamo compra maquinaria IFAM</t>
  </si>
  <si>
    <t>Compromisos adquiridos para el pago de comisiones  para la ejecución de proyectos de inversión vial</t>
  </si>
  <si>
    <t xml:space="preserve">TOTAL VÍAS DE COMUNICACIÓN TERRESTRE (FINANCIAMIENTO)  " JIMÉNEZ"  </t>
  </si>
  <si>
    <t xml:space="preserve">TOTAL VÍAS DE COMUNICACIÓN TERRESTRE      LEY 8114  // 9329 " JIMÉNEZ"  </t>
  </si>
  <si>
    <t>Reconstrucción de acera que va del puente Quebrada Honda a Súper Yebrano Sabanillas de Tucurrique</t>
  </si>
  <si>
    <t>200 mtr</t>
  </si>
  <si>
    <t xml:space="preserve">Construcción de aceras en barrio Sagrada Familia Tucurrique </t>
  </si>
  <si>
    <t>180 mtr</t>
  </si>
  <si>
    <t>Construcción de aceras calles urbanas centro de Tucurrique</t>
  </si>
  <si>
    <t>420 mtr</t>
  </si>
  <si>
    <t xml:space="preserve">Construcción puente la Viga </t>
  </si>
  <si>
    <t>Recarpeteo y recuperación calle urbana San Pancracio</t>
  </si>
  <si>
    <t>500 mtr</t>
  </si>
  <si>
    <t>Mantenimiento y limpieza mecanizada de camino la Flora Cod: 3-04-014    (IBI-Imp,Cem)</t>
  </si>
  <si>
    <t>1 km</t>
  </si>
  <si>
    <t>Mantenimiento y limpieza mecanizada de camino San Miguel  Cod: 3-04-030    (IBI-Imp,Cem)</t>
  </si>
  <si>
    <t>Mantenimiento y limpieza mecanizada de camino Gavilucho  Cod: 3-04-024    (IBI-Imp,Cem)</t>
  </si>
  <si>
    <t>Mantenimiento y limpieza mecanizada de camino Pisirí  Cod: 3-04-027    (IBI-Imp,Cem)</t>
  </si>
  <si>
    <t>Mantenimiento y limpieza mecanizada de camino Sitio Duan  Cod: 3-04-048     (IBI-Imp,Cem)</t>
  </si>
  <si>
    <t>Mantenimiento y limpieza mecanizada de camino Matamoros  Cod: 3-04-032     (IBI-Imp,Cem)</t>
  </si>
  <si>
    <t>REC. IBI - IMP CEMENTO TUC. 2018</t>
  </si>
  <si>
    <t>PROGRAMA III:  VÍAS DE COMUNICACIÓN           (RECURSOS PROPIOS)        "TUCURRIQUE"</t>
  </si>
  <si>
    <t xml:space="preserve">TOTAL VÍAS DE COMUNICACIÓN TERRESTRE (RECURSOS PROPIOS)   " TUCURRIQUE"  </t>
  </si>
  <si>
    <t>MONTO TOTAL  VÍAS DE COMUNICACIÓN PROGRAMA III   "JIMÉNEZ"</t>
  </si>
  <si>
    <t>MONTO TOTAL  VÍAS DE COMUNICACIÓN PROGRAMA III   "TUCURRIQUE"</t>
  </si>
  <si>
    <t>MONTO TOTAL  VÍAS DE COMUNICACIÓN PROGRAMA III   " CONSOLIDADO"</t>
  </si>
  <si>
    <t>Departamento proponente: INTENDECIA MUNICIPAL</t>
  </si>
  <si>
    <t>Departamento proponente: DPTO GESTION VIAL MUNICIPAL</t>
  </si>
  <si>
    <t>20.000 m</t>
  </si>
  <si>
    <t>3.000 m</t>
  </si>
  <si>
    <t>2.100 m</t>
  </si>
  <si>
    <t>1.000 m</t>
  </si>
  <si>
    <t>5.500 m</t>
  </si>
  <si>
    <t>1.400 m</t>
  </si>
  <si>
    <t>1.300 m</t>
  </si>
  <si>
    <t>2.500 m</t>
  </si>
  <si>
    <t>Cancelar lo correspondiente a salarios de los funcionarios de la Unidad Técnica durante todo el año 2017. Se incluye la apertura de una plaza a tiempo completo para un ingeniero (licenciado) de Gestión Ambiental, según lo dictaminado en los nuevos reglamentos de las leyes 8114 y 9329 y según el Decreto N° 40139-MOPT publicado 23-02-2017</t>
  </si>
  <si>
    <t>Pág 7</t>
  </si>
  <si>
    <t>Elaborar, ejecutar y supervisar los proyectos aprobados y presupuestados por la Junta Vial Distrital de Tucurrique, con la contratación de los servicios de un ingeniero, contratdo por medio tiempo para sus funciones en servicios especiales,</t>
  </si>
  <si>
    <t xml:space="preserve">Compra de materilales metálicos para la construcción de gradería en plaza de deportes Tucurrique </t>
  </si>
  <si>
    <t>Inspección de proyectos, caminos vecinales, con la compra de combustibles y lubricantes, y respuestos</t>
  </si>
  <si>
    <t xml:space="preserve">Mejoramiento de sistema informático </t>
  </si>
  <si>
    <t xml:space="preserve">Compra de cunetas para mentenimiento y reemplazo de 200 metros lineales de cordón de caño en calles urbanas centro de Tucurrique </t>
  </si>
  <si>
    <t>Mantenimiento de alumbrado en Cementerio Municipal con la compra de materiales eléctricos</t>
  </si>
  <si>
    <t xml:space="preserve"> IBI   E IMPUESTO AL CEMENTO. TUCURRIQUE 2018</t>
  </si>
  <si>
    <t xml:space="preserve"> IBI   TUCURRIQUE 2018</t>
  </si>
  <si>
    <t>MONTO TOTAL   OTROS PROYECTOS *TUCURRIQUE*</t>
  </si>
  <si>
    <t>Construcción de cuatro miniacopios en el Distrito de Tucurrique, para la recolección y separación de reciclaje</t>
  </si>
  <si>
    <t>Pág 9</t>
  </si>
  <si>
    <t>Pág 10</t>
  </si>
  <si>
    <t>Pág 11</t>
  </si>
  <si>
    <t>Brindar mantenimiento de caminos y calles con recursos del impuesto al ruedo</t>
  </si>
  <si>
    <t>Continuar con el  mantenimiento del cementerio municipal del distrito de Juan Viñas</t>
  </si>
  <si>
    <t>Brindar la prestación del servicios de agua potable en el distrito de Juan Viñas</t>
  </si>
  <si>
    <t>Dar seguimiento al proyecto sobre el tratamiento de residuos sólidos orgánicos en los distritos de Juan Viñas y Pejibaye</t>
  </si>
  <si>
    <t>Alquiler maquinaria y equipo, materiales asfálticos; para atender situaciones de emergencia que se presenten en los distrito de Juan Viñas y Pejibaye.</t>
  </si>
  <si>
    <t>Incrementar y desarrollar un servicio eficiente, sotenible y duradero en lo que respecta al servicio de aseo de vias y sitios públicos, para evitar la ploriferación de malos olores, plagas y eliminar los residuos sólidos presentes en las vias,</t>
  </si>
  <si>
    <t>Se implementará el proceso de reciclaje, para cumplir con lo establecido por ley, y poder darle una viabilidad mas amplia al vertedero municipal.</t>
  </si>
  <si>
    <t>Realizar un solo pago al año</t>
  </si>
  <si>
    <t>Brindar una mejor presentación y ornato del cementerio municipal, realizando una chapea y limpieza de ornato en  dicho cementerio,</t>
  </si>
  <si>
    <t>Realizar una compra de bolsas para recolección material de reciclje.</t>
  </si>
  <si>
    <t>Admnistrar los recursos del Gobierno Local en foma eficiente, proponiendose a lograr la ejecución de todos los proyectos, en base a la gestión recaudadora y generadora de servicios. Se incluye la apertura de la plaza de Asistente Técnico (Secretaria -o-) de la Alcaldía Municipal a tiempo completo a partir de enero 2018.</t>
  </si>
  <si>
    <r>
      <t xml:space="preserve">PLAN ANUAL OPERATIVO  PRESUPUESTO </t>
    </r>
    <r>
      <rPr>
        <b/>
        <sz val="12"/>
        <rFont val="Arial"/>
        <family val="2"/>
      </rPr>
      <t>ORDINARIO   2018</t>
    </r>
  </si>
  <si>
    <t xml:space="preserve">Metas Programa I Consolidado </t>
  </si>
  <si>
    <t>Metas Programa II Consolidado</t>
  </si>
  <si>
    <t>Metas Programa III Consolidado *Vías de Comunicación*</t>
  </si>
  <si>
    <t>Metas Programa III Consolidado *Otros Proyectos*</t>
  </si>
  <si>
    <t xml:space="preserve">CONCEJO MUNICIPAL DEL DISTRITO DE TUCURRIQUE </t>
  </si>
  <si>
    <t>PROGRAMA III   EDIFICIOS</t>
  </si>
  <si>
    <t xml:space="preserve">Intervención </t>
  </si>
  <si>
    <t xml:space="preserve">Construcción de consultorio médico en el EBAIS de Tucurrique </t>
  </si>
  <si>
    <t>Mejoras aceras barrio San Antonio</t>
  </si>
  <si>
    <t xml:space="preserve">Construcción de aceras, cordòn de caño, cuneteado en calles urbanas en Tucurrique </t>
  </si>
  <si>
    <t>1.200 mts</t>
  </si>
  <si>
    <t>Cuneteado, lastreado y alcantarillado calles Escuela Nueva Las Vueltas</t>
  </si>
  <si>
    <t>300 mts</t>
  </si>
  <si>
    <t>Mantenimiento Edificio Municipal, Construcciòn Servicios Sanitarios y Vestidores Gimnacio Sabanillas</t>
  </si>
  <si>
    <t>Realizar compra de respuestos en el transcurso del año.,Concejo Municipal.</t>
  </si>
  <si>
    <t xml:space="preserve">Compra de herramientas para el buen desempeño y mantenimiento de aseo de Vìas en el Distrito de Tucurrique </t>
  </si>
  <si>
    <t>Compra de una prensa hidraùlica para el mejor desempleño y rendimiento en el àrea de reciclaje</t>
  </si>
  <si>
    <t>Adquisición de combustibles y sus derivados</t>
  </si>
  <si>
    <t>Compra de pintura y diluyentes</t>
  </si>
  <si>
    <t>Construcciòn aula en la Flora</t>
  </si>
  <si>
    <t xml:space="preserve">Pago de mano de obra en  construcciòn de dos paradas de buses en el Liceo y Las Vueltas de Tucurrique </t>
  </si>
  <si>
    <t>2 semanas</t>
  </si>
  <si>
    <t xml:space="preserve">Compra de materiales para construcción de paradas Las Vueltas y Liceo de Tucurrique </t>
  </si>
  <si>
    <t>1 semana</t>
  </si>
  <si>
    <t>Realizar compra de repuestos y combustibles para Comité Cruz Roja Tucurrique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</si>
</sst>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₡&quot;#,##0.00"/>
    <numFmt numFmtId="165" formatCode="_-[$₡-140A]* #,##0.00_ ;_-[$₡-140A]* \-#,##0.00\ ;_-[$₡-140A]* &quot;-&quot;??_ ;_-@_ "/>
    <numFmt numFmtId="166" formatCode="[$₡-140A]#,##0.00"/>
  </numFmts>
  <fonts count="3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u/>
      <sz val="12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i/>
      <sz val="14"/>
      <name val="Arial"/>
      <family val="2"/>
    </font>
    <font>
      <u/>
      <sz val="14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7">
    <xf numFmtId="0" fontId="0" fillId="0" borderId="0" xfId="0"/>
    <xf numFmtId="0" fontId="0" fillId="0" borderId="0" xfId="0" applyFill="1"/>
    <xf numFmtId="0" fontId="3" fillId="0" borderId="0" xfId="0" applyFont="1" applyFill="1"/>
    <xf numFmtId="0" fontId="7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8" fillId="0" borderId="11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horizontal="center" vertical="justify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7" fillId="0" borderId="23" xfId="0" applyNumberFormat="1" applyFont="1" applyBorder="1" applyAlignment="1">
      <alignment horizontal="center" vertical="center"/>
    </xf>
    <xf numFmtId="165" fontId="7" fillId="0" borderId="24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64" fontId="7" fillId="0" borderId="26" xfId="0" applyNumberFormat="1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/>
    <xf numFmtId="0" fontId="0" fillId="0" borderId="40" xfId="0" applyBorder="1"/>
    <xf numFmtId="0" fontId="0" fillId="0" borderId="21" xfId="0" applyBorder="1"/>
    <xf numFmtId="0" fontId="0" fillId="0" borderId="22" xfId="0" applyBorder="1"/>
    <xf numFmtId="0" fontId="0" fillId="0" borderId="35" xfId="0" applyBorder="1"/>
    <xf numFmtId="0" fontId="0" fillId="0" borderId="42" xfId="0" applyBorder="1"/>
    <xf numFmtId="0" fontId="17" fillId="0" borderId="0" xfId="0" applyFont="1" applyFill="1"/>
    <xf numFmtId="0" fontId="6" fillId="0" borderId="26" xfId="0" applyFont="1" applyFill="1" applyBorder="1" applyAlignment="1">
      <alignment horizontal="center" vertical="center" wrapText="1"/>
    </xf>
    <xf numFmtId="164" fontId="7" fillId="0" borderId="23" xfId="0" applyNumberFormat="1" applyFont="1" applyFill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left" indent="2"/>
    </xf>
    <xf numFmtId="0" fontId="0" fillId="0" borderId="0" xfId="0" applyAlignment="1">
      <alignment horizontal="left" indent="2"/>
    </xf>
    <xf numFmtId="0" fontId="7" fillId="0" borderId="0" xfId="0" applyFont="1" applyAlignment="1">
      <alignment horizontal="left" indent="4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indent="6"/>
    </xf>
    <xf numFmtId="0" fontId="22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4"/>
    </xf>
    <xf numFmtId="0" fontId="25" fillId="0" borderId="0" xfId="0" applyFont="1"/>
    <xf numFmtId="0" fontId="12" fillId="0" borderId="0" xfId="0" applyFont="1" applyFill="1" applyBorder="1" applyAlignment="1">
      <alignment horizontal="center" textRotation="180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justify"/>
    </xf>
    <xf numFmtId="165" fontId="12" fillId="0" borderId="24" xfId="0" applyNumberFormat="1" applyFont="1" applyBorder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 wrapText="1"/>
    </xf>
    <xf numFmtId="165" fontId="12" fillId="0" borderId="27" xfId="0" applyNumberFormat="1" applyFont="1" applyBorder="1" applyAlignment="1">
      <alignment horizontal="center" vertical="center" wrapText="1"/>
    </xf>
    <xf numFmtId="0" fontId="29" fillId="0" borderId="0" xfId="0" applyFont="1"/>
    <xf numFmtId="165" fontId="12" fillId="0" borderId="24" xfId="0" applyNumberFormat="1" applyFont="1" applyBorder="1" applyAlignment="1">
      <alignment horizontal="center" vertical="center"/>
    </xf>
    <xf numFmtId="49" fontId="6" fillId="0" borderId="55" xfId="0" applyNumberFormat="1" applyFont="1" applyBorder="1" applyAlignment="1">
      <alignment horizontal="center" vertical="center" wrapText="1"/>
    </xf>
    <xf numFmtId="165" fontId="12" fillId="0" borderId="48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right" textRotation="180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textRotation="180"/>
    </xf>
    <xf numFmtId="0" fontId="1" fillId="0" borderId="4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textRotation="180"/>
    </xf>
    <xf numFmtId="0" fontId="4" fillId="0" borderId="2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 vertical="justify"/>
    </xf>
    <xf numFmtId="0" fontId="6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64" fontId="8" fillId="0" borderId="26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4" fontId="7" fillId="0" borderId="0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65" fontId="7" fillId="0" borderId="46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 textRotation="90"/>
    </xf>
    <xf numFmtId="0" fontId="6" fillId="0" borderId="18" xfId="0" applyFont="1" applyFill="1" applyBorder="1" applyAlignment="1">
      <alignment vertical="center" wrapText="1"/>
    </xf>
    <xf numFmtId="0" fontId="0" fillId="0" borderId="18" xfId="0" applyBorder="1"/>
    <xf numFmtId="0" fontId="6" fillId="0" borderId="19" xfId="0" applyFont="1" applyFill="1" applyBorder="1" applyAlignment="1">
      <alignment vertical="center" wrapText="1"/>
    </xf>
    <xf numFmtId="0" fontId="0" fillId="0" borderId="37" xfId="0" applyBorder="1"/>
    <xf numFmtId="0" fontId="0" fillId="0" borderId="41" xfId="0" applyBorder="1"/>
    <xf numFmtId="49" fontId="6" fillId="0" borderId="15" xfId="0" applyNumberFormat="1" applyFont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165" fontId="7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 wrapText="1"/>
    </xf>
    <xf numFmtId="164" fontId="7" fillId="0" borderId="26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17" xfId="0" applyBorder="1"/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11" fillId="0" borderId="54" xfId="0" applyFont="1" applyBorder="1" applyAlignment="1">
      <alignment vertical="center" textRotation="90"/>
    </xf>
    <xf numFmtId="49" fontId="6" fillId="0" borderId="32" xfId="0" applyNumberFormat="1" applyFont="1" applyBorder="1" applyAlignment="1">
      <alignment horizontal="center" vertical="center" wrapText="1"/>
    </xf>
    <xf numFmtId="164" fontId="7" fillId="0" borderId="32" xfId="0" applyNumberFormat="1" applyFont="1" applyFill="1" applyBorder="1" applyAlignment="1">
      <alignment horizontal="center" vertical="center"/>
    </xf>
    <xf numFmtId="165" fontId="7" fillId="0" borderId="51" xfId="0" applyNumberFormat="1" applyFont="1" applyBorder="1" applyAlignment="1">
      <alignment horizontal="center" vertical="center"/>
    </xf>
    <xf numFmtId="165" fontId="7" fillId="0" borderId="25" xfId="0" applyNumberFormat="1" applyFont="1" applyBorder="1" applyAlignment="1">
      <alignment horizontal="center" vertical="center" wrapText="1"/>
    </xf>
    <xf numFmtId="0" fontId="11" fillId="0" borderId="55" xfId="0" applyFont="1" applyBorder="1" applyAlignment="1">
      <alignment vertical="center" textRotation="90"/>
    </xf>
    <xf numFmtId="165" fontId="7" fillId="0" borderId="48" xfId="0" applyNumberFormat="1" applyFont="1" applyBorder="1" applyAlignment="1">
      <alignment horizontal="center" vertical="center" wrapText="1"/>
    </xf>
    <xf numFmtId="0" fontId="0" fillId="0" borderId="39" xfId="0" applyBorder="1"/>
    <xf numFmtId="0" fontId="0" fillId="0" borderId="40" xfId="0" applyBorder="1" applyAlignment="1">
      <alignment horizontal="left" wrapText="1"/>
    </xf>
    <xf numFmtId="0" fontId="0" fillId="0" borderId="40" xfId="0" applyBorder="1" applyAlignment="1">
      <alignment horizontal="right"/>
    </xf>
    <xf numFmtId="0" fontId="0" fillId="0" borderId="49" xfId="0" applyBorder="1"/>
    <xf numFmtId="0" fontId="6" fillId="0" borderId="40" xfId="0" applyFont="1" applyFill="1" applyBorder="1" applyAlignment="1">
      <alignment vertical="center" wrapText="1"/>
    </xf>
    <xf numFmtId="0" fontId="8" fillId="0" borderId="44" xfId="0" applyFont="1" applyBorder="1" applyAlignment="1">
      <alignment vertical="center"/>
    </xf>
    <xf numFmtId="0" fontId="0" fillId="0" borderId="52" xfId="0" applyBorder="1"/>
    <xf numFmtId="0" fontId="29" fillId="0" borderId="0" xfId="0" applyFont="1" applyBorder="1"/>
    <xf numFmtId="164" fontId="16" fillId="0" borderId="0" xfId="0" applyNumberFormat="1" applyFont="1" applyBorder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40" xfId="0" applyBorder="1" applyAlignment="1">
      <alignment vertical="center"/>
    </xf>
    <xf numFmtId="0" fontId="3" fillId="0" borderId="0" xfId="0" applyFont="1" applyFill="1" applyAlignment="1">
      <alignment horizontal="right" vertical="center" textRotation="180"/>
    </xf>
    <xf numFmtId="0" fontId="0" fillId="0" borderId="35" xfId="0" applyBorder="1" applyAlignment="1">
      <alignment vertical="center"/>
    </xf>
    <xf numFmtId="0" fontId="0" fillId="0" borderId="42" xfId="0" applyBorder="1" applyAlignment="1">
      <alignment vertical="center"/>
    </xf>
    <xf numFmtId="0" fontId="12" fillId="0" borderId="0" xfId="0" applyFont="1" applyFill="1" applyAlignment="1">
      <alignment horizontal="right" vertical="center" textRotation="180"/>
    </xf>
    <xf numFmtId="0" fontId="0" fillId="0" borderId="0" xfId="0" applyAlignment="1">
      <alignment horizontal="right" vertical="center"/>
    </xf>
    <xf numFmtId="164" fontId="14" fillId="0" borderId="18" xfId="0" applyNumberFormat="1" applyFont="1" applyBorder="1" applyAlignment="1">
      <alignment vertical="center"/>
    </xf>
    <xf numFmtId="164" fontId="14" fillId="0" borderId="19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164" fontId="8" fillId="0" borderId="62" xfId="0" applyNumberFormat="1" applyFont="1" applyBorder="1" applyAlignment="1">
      <alignment vertical="center"/>
    </xf>
    <xf numFmtId="0" fontId="8" fillId="0" borderId="64" xfId="0" applyFont="1" applyBorder="1" applyAlignment="1">
      <alignment vertical="center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 textRotation="180"/>
    </xf>
    <xf numFmtId="0" fontId="1" fillId="0" borderId="37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textRotation="180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164" fontId="8" fillId="0" borderId="16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6" fontId="0" fillId="0" borderId="11" xfId="0" applyNumberForma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164" fontId="7" fillId="0" borderId="34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14" fillId="0" borderId="18" xfId="0" applyNumberFormat="1" applyFont="1" applyFill="1" applyBorder="1" applyAlignment="1">
      <alignment horizontal="center" vertical="center"/>
    </xf>
    <xf numFmtId="164" fontId="14" fillId="0" borderId="19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textRotation="180"/>
    </xf>
    <xf numFmtId="0" fontId="0" fillId="0" borderId="39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justify"/>
    </xf>
    <xf numFmtId="0" fontId="4" fillId="0" borderId="21" xfId="0" applyFont="1" applyFill="1" applyBorder="1" applyAlignment="1">
      <alignment horizontal="center" vertical="justify"/>
    </xf>
    <xf numFmtId="0" fontId="3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164" fontId="7" fillId="0" borderId="60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49" fontId="6" fillId="0" borderId="53" xfId="0" applyNumberFormat="1" applyFont="1" applyBorder="1" applyAlignment="1">
      <alignment horizontal="center" vertical="center" wrapText="1"/>
    </xf>
    <xf numFmtId="49" fontId="6" fillId="0" borderId="56" xfId="0" applyNumberFormat="1" applyFont="1" applyBorder="1" applyAlignment="1">
      <alignment horizontal="center" vertical="center" wrapText="1"/>
    </xf>
    <xf numFmtId="49" fontId="6" fillId="0" borderId="57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5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/>
    <xf numFmtId="0" fontId="4" fillId="0" borderId="62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6" fillId="0" borderId="55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39" xfId="0" applyFont="1" applyBorder="1" applyAlignment="1">
      <alignment horizontal="center" vertical="center" textRotation="90" wrapText="1"/>
    </xf>
    <xf numFmtId="0" fontId="11" fillId="0" borderId="2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2" fillId="0" borderId="33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center" vertical="justify"/>
    </xf>
    <xf numFmtId="0" fontId="4" fillId="0" borderId="38" xfId="0" applyFont="1" applyFill="1" applyBorder="1" applyAlignment="1">
      <alignment horizontal="center" vertical="justify"/>
    </xf>
    <xf numFmtId="0" fontId="4" fillId="0" borderId="35" xfId="0" applyFont="1" applyFill="1" applyBorder="1" applyAlignment="1">
      <alignment horizontal="center" vertical="justify"/>
    </xf>
    <xf numFmtId="0" fontId="4" fillId="0" borderId="42" xfId="0" applyFont="1" applyFill="1" applyBorder="1" applyAlignment="1">
      <alignment horizontal="center" vertical="justify"/>
    </xf>
    <xf numFmtId="164" fontId="2" fillId="0" borderId="37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42" xfId="0" applyNumberFormat="1" applyFont="1" applyFill="1" applyBorder="1" applyAlignment="1">
      <alignment horizontal="center" vertical="center"/>
    </xf>
    <xf numFmtId="0" fontId="32" fillId="0" borderId="55" xfId="0" applyFont="1" applyBorder="1" applyAlignment="1">
      <alignment horizontal="center" vertical="center" textRotation="90"/>
    </xf>
    <xf numFmtId="0" fontId="32" fillId="0" borderId="56" xfId="0" applyFont="1" applyBorder="1" applyAlignment="1">
      <alignment horizontal="center" vertical="center" textRotation="90"/>
    </xf>
    <xf numFmtId="0" fontId="32" fillId="0" borderId="57" xfId="0" applyFont="1" applyBorder="1" applyAlignment="1">
      <alignment horizontal="center" vertical="center" textRotation="90"/>
    </xf>
    <xf numFmtId="0" fontId="31" fillId="0" borderId="13" xfId="0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wrapText="1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165" fontId="7" fillId="0" borderId="24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textRotation="180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textRotation="180"/>
    </xf>
    <xf numFmtId="0" fontId="6" fillId="0" borderId="53" xfId="0" applyFont="1" applyBorder="1" applyAlignment="1">
      <alignment horizontal="center" vertical="center" textRotation="90" wrapText="1"/>
    </xf>
    <xf numFmtId="164" fontId="31" fillId="0" borderId="37" xfId="0" applyNumberFormat="1" applyFont="1" applyFill="1" applyBorder="1" applyAlignment="1">
      <alignment horizontal="center" vertical="center"/>
    </xf>
    <xf numFmtId="164" fontId="31" fillId="0" borderId="38" xfId="0" applyNumberFormat="1" applyFont="1" applyFill="1" applyBorder="1" applyAlignment="1">
      <alignment horizontal="center" vertical="center"/>
    </xf>
    <xf numFmtId="164" fontId="31" fillId="0" borderId="41" xfId="0" applyNumberFormat="1" applyFont="1" applyFill="1" applyBorder="1" applyAlignment="1">
      <alignment horizontal="center" vertical="center"/>
    </xf>
    <xf numFmtId="164" fontId="31" fillId="0" borderId="42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justify"/>
    </xf>
    <xf numFmtId="0" fontId="4" fillId="0" borderId="40" xfId="0" applyFont="1" applyFill="1" applyBorder="1" applyAlignment="1">
      <alignment horizontal="center" vertical="justify"/>
    </xf>
    <xf numFmtId="164" fontId="31" fillId="0" borderId="39" xfId="0" applyNumberFormat="1" applyFont="1" applyFill="1" applyBorder="1" applyAlignment="1">
      <alignment horizontal="center" vertical="center"/>
    </xf>
    <xf numFmtId="164" fontId="31" fillId="0" borderId="4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5" fontId="12" fillId="0" borderId="4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0</xdr:rowOff>
    </xdr:from>
    <xdr:to>
      <xdr:col>0</xdr:col>
      <xdr:colOff>1257300</xdr:colOff>
      <xdr:row>3</xdr:row>
      <xdr:rowOff>85725</xdr:rowOff>
    </xdr:to>
    <xdr:pic>
      <xdr:nvPicPr>
        <xdr:cNvPr id="2" name="Picture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0"/>
          <a:ext cx="9715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mazza/Desktop/Movimientos%20contables/Presupuestos%202018/0.%20Presupuesto%20Ordinario%202018/RESUMEN%20POA%202018%20Concejo%20corregido%208%20s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Admi"/>
      <sheetName val="II Serv Com."/>
      <sheetName val="III 9329"/>
      <sheetName val="III Otros Peoyectos"/>
      <sheetName val="III Vías de Comunicación"/>
      <sheetName val="Prog IV Otros Proy"/>
      <sheetName val="III Edificios"/>
    </sheetNames>
    <sheetDataSet>
      <sheetData sheetId="0"/>
      <sheetData sheetId="1">
        <row r="3">
          <cell r="A3" t="str">
            <v>PLAN ANUAL OPERATIVO  PROYECTO PRESUPUESTO ORDINARIO    2018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J14" sqref="J14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66" customHeight="1" x14ac:dyDescent="0.45">
      <c r="A7" s="180" t="s">
        <v>0</v>
      </c>
      <c r="B7" s="180"/>
      <c r="C7" s="180"/>
      <c r="D7" s="180"/>
      <c r="E7" s="180"/>
      <c r="F7" s="180"/>
      <c r="G7" s="180"/>
      <c r="H7" s="180"/>
    </row>
    <row r="11" spans="1:8" ht="27" x14ac:dyDescent="0.35">
      <c r="A11" s="181"/>
      <c r="B11" s="181"/>
      <c r="C11" s="181"/>
      <c r="D11" s="181"/>
      <c r="E11" s="181"/>
      <c r="F11" s="181"/>
      <c r="G11" s="181"/>
      <c r="H11" s="181"/>
    </row>
    <row r="12" spans="1:8" ht="28.5" x14ac:dyDescent="0.45">
      <c r="A12" s="48"/>
      <c r="B12" s="48"/>
      <c r="C12" s="48"/>
      <c r="D12" s="48"/>
      <c r="E12" s="48"/>
      <c r="F12" s="48"/>
      <c r="G12" s="48"/>
      <c r="H12" s="48"/>
    </row>
    <row r="13" spans="1:8" ht="28.5" x14ac:dyDescent="0.45">
      <c r="A13" s="48"/>
      <c r="B13" s="48"/>
      <c r="C13" s="48"/>
      <c r="D13" s="48"/>
      <c r="E13" s="48"/>
      <c r="F13" s="48"/>
      <c r="G13" s="48"/>
      <c r="H13" s="48"/>
    </row>
    <row r="14" spans="1:8" ht="27.75" x14ac:dyDescent="0.4">
      <c r="A14" s="182" t="s">
        <v>128</v>
      </c>
      <c r="B14" s="182"/>
      <c r="C14" s="182"/>
      <c r="D14" s="182"/>
      <c r="E14" s="182"/>
      <c r="F14" s="182"/>
      <c r="G14" s="182"/>
      <c r="H14" s="182"/>
    </row>
    <row r="19" spans="1:8" ht="97.5" customHeight="1" x14ac:dyDescent="0.25">
      <c r="A19" s="183" t="str">
        <f>'I Admi'!$A$3</f>
        <v>PLAN ANUAL OPERATIVO  PRESUPUESTO ORDINARIO   2018</v>
      </c>
      <c r="B19" s="183"/>
      <c r="C19" s="183"/>
      <c r="D19" s="183"/>
      <c r="E19" s="183"/>
      <c r="F19" s="183"/>
      <c r="G19" s="183"/>
      <c r="H19" s="183"/>
    </row>
    <row r="26" spans="1:8" ht="18.75" customHeight="1" x14ac:dyDescent="0.3">
      <c r="A26" s="184" t="str">
        <f>'I Admi'!$A$24</f>
        <v>Fecha: 19 de setiembre  2017</v>
      </c>
      <c r="B26" s="184"/>
      <c r="C26" s="184"/>
      <c r="D26" s="184"/>
      <c r="E26" s="184"/>
      <c r="F26" s="184"/>
      <c r="G26" s="184"/>
      <c r="H26" s="184"/>
    </row>
  </sheetData>
  <mergeCells count="5">
    <mergeCell ref="A7:H7"/>
    <mergeCell ref="A11:H11"/>
    <mergeCell ref="A14:H14"/>
    <mergeCell ref="A19:H19"/>
    <mergeCell ref="A26:H26"/>
  </mergeCells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C13" sqref="C13"/>
    </sheetView>
  </sheetViews>
  <sheetFormatPr baseColWidth="10" defaultRowHeight="15" x14ac:dyDescent="0.25"/>
  <cols>
    <col min="2" max="2" width="11.42578125" style="39"/>
    <col min="3" max="3" width="61.7109375" customWidth="1"/>
    <col min="4" max="4" width="2.28515625" customWidth="1"/>
  </cols>
  <sheetData>
    <row r="2" spans="1:5" ht="23.25" x14ac:dyDescent="0.35">
      <c r="A2" s="185" t="s">
        <v>0</v>
      </c>
      <c r="B2" s="185"/>
      <c r="C2" s="185"/>
      <c r="D2" s="185"/>
    </row>
    <row r="3" spans="1:5" ht="49.5" customHeight="1" x14ac:dyDescent="0.25">
      <c r="A3" s="186" t="str">
        <f>'I Admi'!$A$3</f>
        <v>PLAN ANUAL OPERATIVO  PRESUPUESTO ORDINARIO   2018</v>
      </c>
      <c r="B3" s="186"/>
      <c r="C3" s="186"/>
      <c r="D3" s="186"/>
    </row>
    <row r="4" spans="1:5" ht="44.25" customHeight="1" x14ac:dyDescent="0.25"/>
    <row r="5" spans="1:5" ht="18" x14ac:dyDescent="0.25">
      <c r="B5" s="187" t="s">
        <v>125</v>
      </c>
      <c r="C5" s="187"/>
      <c r="D5" s="187"/>
    </row>
    <row r="6" spans="1:5" ht="28.5" customHeight="1" x14ac:dyDescent="0.25"/>
    <row r="7" spans="1:5" ht="21" customHeight="1" x14ac:dyDescent="0.25">
      <c r="B7" s="40" t="s">
        <v>126</v>
      </c>
      <c r="C7" s="40" t="s">
        <v>127</v>
      </c>
    </row>
    <row r="9" spans="1:5" ht="24" customHeight="1" x14ac:dyDescent="0.25">
      <c r="B9" s="39">
        <v>1</v>
      </c>
      <c r="C9" s="41" t="s">
        <v>330</v>
      </c>
    </row>
    <row r="10" spans="1:5" ht="24" customHeight="1" x14ac:dyDescent="0.25">
      <c r="B10" s="39">
        <v>2</v>
      </c>
      <c r="C10" s="41" t="s">
        <v>331</v>
      </c>
    </row>
    <row r="11" spans="1:5" ht="24" customHeight="1" x14ac:dyDescent="0.25">
      <c r="B11" s="39">
        <v>5</v>
      </c>
      <c r="C11" s="41" t="s">
        <v>332</v>
      </c>
    </row>
    <row r="12" spans="1:5" ht="24" customHeight="1" x14ac:dyDescent="0.25">
      <c r="B12" s="39">
        <v>9</v>
      </c>
      <c r="C12" s="41" t="s">
        <v>333</v>
      </c>
    </row>
    <row r="13" spans="1:5" x14ac:dyDescent="0.25">
      <c r="C13" s="42"/>
    </row>
    <row r="14" spans="1:5" x14ac:dyDescent="0.25">
      <c r="C14" s="43"/>
      <c r="D14" s="44"/>
      <c r="E14" s="45"/>
    </row>
    <row r="15" spans="1:5" x14ac:dyDescent="0.25">
      <c r="C15" s="46"/>
      <c r="E15" s="45"/>
    </row>
    <row r="16" spans="1:5" x14ac:dyDescent="0.25">
      <c r="E16" s="45"/>
    </row>
    <row r="17" spans="3:5" x14ac:dyDescent="0.25">
      <c r="C17" s="47"/>
      <c r="E17" s="45"/>
    </row>
    <row r="18" spans="3:5" x14ac:dyDescent="0.25">
      <c r="C18" s="43"/>
      <c r="D18" s="44"/>
    </row>
    <row r="19" spans="3:5" x14ac:dyDescent="0.25">
      <c r="D19" s="44"/>
    </row>
  </sheetData>
  <mergeCells count="3">
    <mergeCell ref="A2:D2"/>
    <mergeCell ref="A3:D3"/>
    <mergeCell ref="B5:D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19" workbookViewId="0">
      <selection activeCell="M55" sqref="M55"/>
    </sheetView>
  </sheetViews>
  <sheetFormatPr baseColWidth="10" defaultRowHeight="15" x14ac:dyDescent="0.25"/>
  <cols>
    <col min="1" max="2" width="11.42578125" style="98"/>
    <col min="3" max="3" width="1.7109375" style="98" customWidth="1"/>
    <col min="4" max="5" width="11.42578125" style="98"/>
    <col min="6" max="6" width="32.5703125" style="98" customWidth="1"/>
    <col min="7" max="8" width="13.5703125" style="98" customWidth="1"/>
    <col min="9" max="9" width="14.28515625" style="98" customWidth="1"/>
    <col min="10" max="10" width="17" style="98" customWidth="1"/>
    <col min="11" max="11" width="10.42578125" style="98" customWidth="1"/>
    <col min="12" max="12" width="5.85546875" style="172" customWidth="1"/>
    <col min="13" max="16384" width="11.42578125" style="98"/>
  </cols>
  <sheetData>
    <row r="1" spans="1:12" s="163" customFormat="1" ht="9.75" customHeight="1" x14ac:dyDescent="0.25">
      <c r="A1" s="228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30"/>
      <c r="L1" s="162"/>
    </row>
    <row r="2" spans="1:12" s="163" customFormat="1" ht="9.75" customHeight="1" x14ac:dyDescent="0.25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3"/>
      <c r="L2" s="162"/>
    </row>
    <row r="3" spans="1:12" s="163" customFormat="1" ht="9.75" customHeight="1" x14ac:dyDescent="0.25">
      <c r="A3" s="234" t="s">
        <v>329</v>
      </c>
      <c r="B3" s="235"/>
      <c r="C3" s="235"/>
      <c r="D3" s="235"/>
      <c r="E3" s="235"/>
      <c r="F3" s="235"/>
      <c r="G3" s="235"/>
      <c r="H3" s="235"/>
      <c r="I3" s="235"/>
      <c r="J3" s="235"/>
      <c r="K3" s="236"/>
      <c r="L3" s="164"/>
    </row>
    <row r="4" spans="1:12" s="163" customFormat="1" ht="9.75" customHeight="1" x14ac:dyDescent="0.25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6"/>
      <c r="L4" s="164"/>
    </row>
    <row r="5" spans="1:12" s="163" customFormat="1" ht="7.5" customHeight="1" x14ac:dyDescent="0.25">
      <c r="A5" s="237" t="s">
        <v>69</v>
      </c>
      <c r="B5" s="238"/>
      <c r="C5" s="238"/>
      <c r="D5" s="238"/>
      <c r="E5" s="238"/>
      <c r="F5" s="238"/>
      <c r="G5" s="238"/>
      <c r="H5" s="238"/>
      <c r="I5" s="238"/>
      <c r="J5" s="238"/>
      <c r="K5" s="239"/>
      <c r="L5" s="162"/>
    </row>
    <row r="6" spans="1:12" s="163" customFormat="1" ht="7.5" customHeight="1" x14ac:dyDescent="0.25">
      <c r="A6" s="240"/>
      <c r="B6" s="241"/>
      <c r="C6" s="241"/>
      <c r="D6" s="241"/>
      <c r="E6" s="241"/>
      <c r="F6" s="241"/>
      <c r="G6" s="241"/>
      <c r="H6" s="241"/>
      <c r="I6" s="241"/>
      <c r="J6" s="241"/>
      <c r="K6" s="242"/>
      <c r="L6" s="162"/>
    </row>
    <row r="7" spans="1:12" s="166" customFormat="1" ht="14.25" customHeight="1" x14ac:dyDescent="0.25">
      <c r="A7" s="243" t="s">
        <v>1</v>
      </c>
      <c r="B7" s="244"/>
      <c r="C7" s="245"/>
      <c r="D7" s="249" t="s">
        <v>2</v>
      </c>
      <c r="E7" s="244"/>
      <c r="F7" s="244"/>
      <c r="G7" s="244"/>
      <c r="H7" s="244"/>
      <c r="I7" s="245"/>
      <c r="J7" s="260" t="s">
        <v>3</v>
      </c>
      <c r="K7" s="251" t="s">
        <v>4</v>
      </c>
      <c r="L7" s="165"/>
    </row>
    <row r="8" spans="1:12" s="166" customFormat="1" ht="9" customHeight="1" x14ac:dyDescent="0.25">
      <c r="A8" s="243"/>
      <c r="B8" s="244"/>
      <c r="C8" s="245"/>
      <c r="D8" s="250"/>
      <c r="E8" s="247"/>
      <c r="F8" s="247"/>
      <c r="G8" s="247"/>
      <c r="H8" s="247"/>
      <c r="I8" s="248"/>
      <c r="J8" s="261"/>
      <c r="K8" s="251"/>
      <c r="L8" s="165"/>
    </row>
    <row r="9" spans="1:12" s="166" customFormat="1" ht="14.25" customHeight="1" x14ac:dyDescent="0.25">
      <c r="A9" s="243"/>
      <c r="B9" s="244"/>
      <c r="C9" s="245"/>
      <c r="D9" s="253" t="s">
        <v>6</v>
      </c>
      <c r="E9" s="253"/>
      <c r="F9" s="253"/>
      <c r="G9" s="254" t="s">
        <v>7</v>
      </c>
      <c r="H9" s="255"/>
      <c r="I9" s="256"/>
      <c r="J9" s="261"/>
      <c r="K9" s="251"/>
      <c r="L9" s="165"/>
    </row>
    <row r="10" spans="1:12" s="166" customFormat="1" ht="9" customHeight="1" x14ac:dyDescent="0.25">
      <c r="A10" s="246"/>
      <c r="B10" s="247"/>
      <c r="C10" s="248"/>
      <c r="D10" s="253"/>
      <c r="E10" s="253"/>
      <c r="F10" s="253"/>
      <c r="G10" s="257"/>
      <c r="H10" s="258"/>
      <c r="I10" s="259"/>
      <c r="J10" s="262"/>
      <c r="K10" s="252"/>
      <c r="L10" s="165"/>
    </row>
    <row r="11" spans="1:12" s="166" customFormat="1" ht="15" customHeight="1" x14ac:dyDescent="0.25">
      <c r="A11" s="204" t="s">
        <v>22</v>
      </c>
      <c r="B11" s="205"/>
      <c r="C11" s="206"/>
      <c r="D11" s="213" t="s">
        <v>328</v>
      </c>
      <c r="E11" s="214"/>
      <c r="F11" s="215"/>
      <c r="G11" s="213" t="s">
        <v>61</v>
      </c>
      <c r="H11" s="214"/>
      <c r="I11" s="215"/>
      <c r="J11" s="222">
        <v>127624462.05</v>
      </c>
      <c r="K11" s="225" t="s">
        <v>8</v>
      </c>
      <c r="L11" s="165"/>
    </row>
    <row r="12" spans="1:12" s="166" customFormat="1" ht="15" customHeight="1" x14ac:dyDescent="0.25">
      <c r="A12" s="207"/>
      <c r="B12" s="208"/>
      <c r="C12" s="209"/>
      <c r="D12" s="216"/>
      <c r="E12" s="217"/>
      <c r="F12" s="218"/>
      <c r="G12" s="216"/>
      <c r="H12" s="217"/>
      <c r="I12" s="218"/>
      <c r="J12" s="223"/>
      <c r="K12" s="226"/>
      <c r="L12" s="165"/>
    </row>
    <row r="13" spans="1:12" s="166" customFormat="1" ht="15" customHeight="1" x14ac:dyDescent="0.25">
      <c r="A13" s="207"/>
      <c r="B13" s="208"/>
      <c r="C13" s="209"/>
      <c r="D13" s="216"/>
      <c r="E13" s="217"/>
      <c r="F13" s="218"/>
      <c r="G13" s="216"/>
      <c r="H13" s="217"/>
      <c r="I13" s="218"/>
      <c r="J13" s="223"/>
      <c r="K13" s="226"/>
      <c r="L13" s="165"/>
    </row>
    <row r="14" spans="1:12" s="166" customFormat="1" ht="33" customHeight="1" x14ac:dyDescent="0.25">
      <c r="A14" s="210"/>
      <c r="B14" s="211"/>
      <c r="C14" s="212"/>
      <c r="D14" s="219"/>
      <c r="E14" s="220"/>
      <c r="F14" s="221"/>
      <c r="G14" s="219"/>
      <c r="H14" s="220"/>
      <c r="I14" s="221"/>
      <c r="J14" s="224"/>
      <c r="K14" s="227"/>
      <c r="L14" s="165"/>
    </row>
    <row r="15" spans="1:12" s="166" customFormat="1" ht="14.25" customHeight="1" x14ac:dyDescent="0.25">
      <c r="A15" s="204" t="s">
        <v>62</v>
      </c>
      <c r="B15" s="205"/>
      <c r="C15" s="206"/>
      <c r="D15" s="213" t="s">
        <v>63</v>
      </c>
      <c r="E15" s="214"/>
      <c r="F15" s="215"/>
      <c r="G15" s="213" t="s">
        <v>94</v>
      </c>
      <c r="H15" s="214"/>
      <c r="I15" s="215"/>
      <c r="J15" s="222">
        <v>20862510</v>
      </c>
      <c r="K15" s="225" t="s">
        <v>8</v>
      </c>
      <c r="L15" s="165"/>
    </row>
    <row r="16" spans="1:12" s="166" customFormat="1" ht="14.25" customHeight="1" x14ac:dyDescent="0.25">
      <c r="A16" s="207"/>
      <c r="B16" s="208"/>
      <c r="C16" s="209"/>
      <c r="D16" s="216"/>
      <c r="E16" s="217"/>
      <c r="F16" s="218"/>
      <c r="G16" s="216"/>
      <c r="H16" s="217"/>
      <c r="I16" s="218"/>
      <c r="J16" s="223"/>
      <c r="K16" s="226"/>
      <c r="L16" s="165"/>
    </row>
    <row r="17" spans="1:12" s="166" customFormat="1" ht="14.25" customHeight="1" x14ac:dyDescent="0.25">
      <c r="A17" s="207"/>
      <c r="B17" s="208"/>
      <c r="C17" s="209"/>
      <c r="D17" s="216"/>
      <c r="E17" s="217"/>
      <c r="F17" s="218"/>
      <c r="G17" s="216"/>
      <c r="H17" s="217"/>
      <c r="I17" s="218"/>
      <c r="J17" s="223"/>
      <c r="K17" s="226"/>
      <c r="L17" s="165"/>
    </row>
    <row r="18" spans="1:12" s="166" customFormat="1" ht="2.25" customHeight="1" x14ac:dyDescent="0.25">
      <c r="A18" s="210"/>
      <c r="B18" s="211"/>
      <c r="C18" s="212"/>
      <c r="D18" s="219"/>
      <c r="E18" s="220"/>
      <c r="F18" s="221"/>
      <c r="G18" s="219"/>
      <c r="H18" s="220"/>
      <c r="I18" s="221"/>
      <c r="J18" s="224"/>
      <c r="K18" s="227"/>
      <c r="L18" s="165"/>
    </row>
    <row r="19" spans="1:12" s="166" customFormat="1" ht="14.25" x14ac:dyDescent="0.25">
      <c r="A19" s="204" t="s">
        <v>25</v>
      </c>
      <c r="B19" s="205"/>
      <c r="C19" s="206"/>
      <c r="D19" s="267" t="s">
        <v>24</v>
      </c>
      <c r="E19" s="268"/>
      <c r="F19" s="269"/>
      <c r="G19" s="267" t="s">
        <v>93</v>
      </c>
      <c r="H19" s="268"/>
      <c r="I19" s="269"/>
      <c r="J19" s="279">
        <v>31769691</v>
      </c>
      <c r="K19" s="276" t="s">
        <v>8</v>
      </c>
      <c r="L19" s="165"/>
    </row>
    <row r="20" spans="1:12" s="166" customFormat="1" ht="14.25" x14ac:dyDescent="0.25">
      <c r="A20" s="207"/>
      <c r="B20" s="208"/>
      <c r="C20" s="209"/>
      <c r="D20" s="270"/>
      <c r="E20" s="271"/>
      <c r="F20" s="272"/>
      <c r="G20" s="270"/>
      <c r="H20" s="271"/>
      <c r="I20" s="272"/>
      <c r="J20" s="280"/>
      <c r="K20" s="277"/>
      <c r="L20" s="263"/>
    </row>
    <row r="21" spans="1:12" s="166" customFormat="1" ht="14.25" x14ac:dyDescent="0.25">
      <c r="A21" s="207"/>
      <c r="B21" s="208"/>
      <c r="C21" s="209"/>
      <c r="D21" s="270"/>
      <c r="E21" s="271"/>
      <c r="F21" s="272"/>
      <c r="G21" s="270"/>
      <c r="H21" s="271"/>
      <c r="I21" s="272"/>
      <c r="J21" s="280"/>
      <c r="K21" s="277"/>
      <c r="L21" s="263"/>
    </row>
    <row r="22" spans="1:12" s="166" customFormat="1" ht="3" customHeight="1" x14ac:dyDescent="0.25">
      <c r="A22" s="210"/>
      <c r="B22" s="211"/>
      <c r="C22" s="212"/>
      <c r="D22" s="273"/>
      <c r="E22" s="274"/>
      <c r="F22" s="275"/>
      <c r="G22" s="273"/>
      <c r="H22" s="274"/>
      <c r="I22" s="275"/>
      <c r="J22" s="281"/>
      <c r="K22" s="278"/>
      <c r="L22" s="263"/>
    </row>
    <row r="23" spans="1:12" ht="21.75" customHeight="1" x14ac:dyDescent="0.25">
      <c r="A23" s="282" t="s">
        <v>10</v>
      </c>
      <c r="B23" s="283"/>
      <c r="C23" s="283"/>
      <c r="D23" s="283"/>
      <c r="E23" s="283"/>
      <c r="F23" s="284"/>
      <c r="G23" s="285" t="s">
        <v>21</v>
      </c>
      <c r="H23" s="286"/>
      <c r="I23" s="287"/>
      <c r="J23" s="7">
        <f>SUM(J11:J22)</f>
        <v>180256663.05000001</v>
      </c>
      <c r="K23" s="167"/>
      <c r="L23" s="168"/>
    </row>
    <row r="24" spans="1:12" ht="15.75" thickBot="1" x14ac:dyDescent="0.3">
      <c r="A24" s="191" t="s">
        <v>220</v>
      </c>
      <c r="B24" s="192"/>
      <c r="C24" s="192"/>
      <c r="D24" s="192"/>
      <c r="E24" s="192"/>
      <c r="F24" s="93"/>
      <c r="G24" s="93"/>
      <c r="H24" s="93"/>
      <c r="I24" s="94"/>
      <c r="J24" s="169"/>
      <c r="K24" s="170"/>
      <c r="L24" s="168"/>
    </row>
    <row r="25" spans="1:12" ht="8.25" customHeight="1" thickBot="1" x14ac:dyDescent="0.3">
      <c r="B25" s="101"/>
      <c r="C25" s="101"/>
      <c r="D25" s="101"/>
      <c r="E25" s="101"/>
      <c r="L25" s="171"/>
    </row>
    <row r="26" spans="1:12" ht="9.75" customHeight="1" x14ac:dyDescent="0.25">
      <c r="A26" s="264" t="s">
        <v>70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6"/>
      <c r="L26" s="171"/>
    </row>
    <row r="27" spans="1:12" ht="9.75" customHeight="1" x14ac:dyDescent="0.25">
      <c r="A27" s="240"/>
      <c r="B27" s="241"/>
      <c r="C27" s="241"/>
      <c r="D27" s="241"/>
      <c r="E27" s="241"/>
      <c r="F27" s="241"/>
      <c r="G27" s="241"/>
      <c r="H27" s="241"/>
      <c r="I27" s="241"/>
      <c r="J27" s="241"/>
      <c r="K27" s="242"/>
      <c r="L27" s="171"/>
    </row>
    <row r="28" spans="1:12" ht="9.75" customHeight="1" x14ac:dyDescent="0.25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7"/>
      <c r="L28" s="171"/>
    </row>
    <row r="29" spans="1:12" x14ac:dyDescent="0.25">
      <c r="A29" s="197" t="s">
        <v>22</v>
      </c>
      <c r="B29" s="198"/>
      <c r="C29" s="198"/>
      <c r="D29" s="200" t="s">
        <v>23</v>
      </c>
      <c r="E29" s="200"/>
      <c r="F29" s="200"/>
      <c r="G29" s="200" t="s">
        <v>67</v>
      </c>
      <c r="H29" s="200"/>
      <c r="I29" s="200"/>
      <c r="J29" s="188">
        <v>53114710</v>
      </c>
      <c r="K29" s="189" t="s">
        <v>8</v>
      </c>
    </row>
    <row r="30" spans="1:12" x14ac:dyDescent="0.25">
      <c r="A30" s="197"/>
      <c r="B30" s="198"/>
      <c r="C30" s="198"/>
      <c r="D30" s="200"/>
      <c r="E30" s="200"/>
      <c r="F30" s="200"/>
      <c r="G30" s="200"/>
      <c r="H30" s="200"/>
      <c r="I30" s="200"/>
      <c r="J30" s="188"/>
      <c r="K30" s="189"/>
    </row>
    <row r="31" spans="1:12" x14ac:dyDescent="0.25">
      <c r="A31" s="197"/>
      <c r="B31" s="198"/>
      <c r="C31" s="198"/>
      <c r="D31" s="200"/>
      <c r="E31" s="200"/>
      <c r="F31" s="200"/>
      <c r="G31" s="200"/>
      <c r="H31" s="200"/>
      <c r="I31" s="200"/>
      <c r="J31" s="188"/>
      <c r="K31" s="189"/>
    </row>
    <row r="32" spans="1:12" ht="26.25" customHeight="1" x14ac:dyDescent="0.25">
      <c r="A32" s="197"/>
      <c r="B32" s="198"/>
      <c r="C32" s="198"/>
      <c r="D32" s="200"/>
      <c r="E32" s="200"/>
      <c r="F32" s="200"/>
      <c r="G32" s="200"/>
      <c r="H32" s="200"/>
      <c r="I32" s="200"/>
      <c r="J32" s="188"/>
      <c r="K32" s="189"/>
    </row>
    <row r="33" spans="1:12" x14ac:dyDescent="0.25">
      <c r="A33" s="197" t="s">
        <v>216</v>
      </c>
      <c r="B33" s="201"/>
      <c r="C33" s="201"/>
      <c r="D33" s="200" t="s">
        <v>23</v>
      </c>
      <c r="E33" s="200"/>
      <c r="F33" s="200"/>
      <c r="G33" s="200" t="s">
        <v>217</v>
      </c>
      <c r="H33" s="201"/>
      <c r="I33" s="201"/>
      <c r="J33" s="188">
        <v>4941615</v>
      </c>
      <c r="K33" s="189" t="s">
        <v>8</v>
      </c>
    </row>
    <row r="34" spans="1:12" x14ac:dyDescent="0.25">
      <c r="A34" s="203"/>
      <c r="B34" s="201"/>
      <c r="C34" s="201"/>
      <c r="D34" s="200"/>
      <c r="E34" s="200"/>
      <c r="F34" s="200"/>
      <c r="G34" s="201"/>
      <c r="H34" s="201"/>
      <c r="I34" s="201"/>
      <c r="J34" s="188"/>
      <c r="K34" s="189"/>
    </row>
    <row r="35" spans="1:12" x14ac:dyDescent="0.25">
      <c r="A35" s="203"/>
      <c r="B35" s="201"/>
      <c r="C35" s="201"/>
      <c r="D35" s="200"/>
      <c r="E35" s="200"/>
      <c r="F35" s="200"/>
      <c r="G35" s="201"/>
      <c r="H35" s="201"/>
      <c r="I35" s="201"/>
      <c r="J35" s="188"/>
      <c r="K35" s="189"/>
    </row>
    <row r="36" spans="1:12" ht="6.75" customHeight="1" x14ac:dyDescent="0.25">
      <c r="A36" s="203"/>
      <c r="B36" s="201"/>
      <c r="C36" s="201"/>
      <c r="D36" s="200"/>
      <c r="E36" s="200"/>
      <c r="F36" s="200"/>
      <c r="G36" s="201"/>
      <c r="H36" s="201"/>
      <c r="I36" s="201"/>
      <c r="J36" s="188"/>
      <c r="K36" s="189"/>
    </row>
    <row r="37" spans="1:12" x14ac:dyDescent="0.25">
      <c r="A37" s="197" t="s">
        <v>22</v>
      </c>
      <c r="B37" s="198"/>
      <c r="C37" s="198"/>
      <c r="D37" s="200" t="s">
        <v>23</v>
      </c>
      <c r="E37" s="200"/>
      <c r="F37" s="200"/>
      <c r="G37" s="200" t="s">
        <v>218</v>
      </c>
      <c r="H37" s="200"/>
      <c r="I37" s="200"/>
      <c r="J37" s="188">
        <v>20340</v>
      </c>
      <c r="K37" s="189" t="s">
        <v>8</v>
      </c>
    </row>
    <row r="38" spans="1:12" x14ac:dyDescent="0.25">
      <c r="A38" s="197"/>
      <c r="B38" s="198"/>
      <c r="C38" s="198"/>
      <c r="D38" s="200"/>
      <c r="E38" s="200"/>
      <c r="F38" s="200"/>
      <c r="G38" s="200"/>
      <c r="H38" s="200"/>
      <c r="I38" s="200"/>
      <c r="J38" s="188"/>
      <c r="K38" s="189"/>
    </row>
    <row r="39" spans="1:12" x14ac:dyDescent="0.25">
      <c r="A39" s="197"/>
      <c r="B39" s="198"/>
      <c r="C39" s="198"/>
      <c r="D39" s="200"/>
      <c r="E39" s="200"/>
      <c r="F39" s="200"/>
      <c r="G39" s="200"/>
      <c r="H39" s="200"/>
      <c r="I39" s="200"/>
      <c r="J39" s="188"/>
      <c r="K39" s="189"/>
    </row>
    <row r="40" spans="1:12" ht="6.75" customHeight="1" x14ac:dyDescent="0.25">
      <c r="A40" s="197"/>
      <c r="B40" s="198"/>
      <c r="C40" s="198"/>
      <c r="D40" s="200"/>
      <c r="E40" s="200"/>
      <c r="F40" s="200"/>
      <c r="G40" s="200"/>
      <c r="H40" s="200"/>
      <c r="I40" s="200"/>
      <c r="J40" s="188"/>
      <c r="K40" s="189"/>
    </row>
    <row r="41" spans="1:12" x14ac:dyDescent="0.25">
      <c r="A41" s="197" t="s">
        <v>22</v>
      </c>
      <c r="B41" s="198"/>
      <c r="C41" s="198"/>
      <c r="D41" s="200" t="s">
        <v>23</v>
      </c>
      <c r="E41" s="200"/>
      <c r="F41" s="200"/>
      <c r="G41" s="200" t="s">
        <v>219</v>
      </c>
      <c r="H41" s="201"/>
      <c r="I41" s="201"/>
      <c r="J41" s="188">
        <v>500000</v>
      </c>
      <c r="K41" s="189" t="s">
        <v>8</v>
      </c>
    </row>
    <row r="42" spans="1:12" x14ac:dyDescent="0.25">
      <c r="A42" s="197"/>
      <c r="B42" s="198"/>
      <c r="C42" s="198"/>
      <c r="D42" s="200"/>
      <c r="E42" s="200"/>
      <c r="F42" s="200"/>
      <c r="G42" s="201"/>
      <c r="H42" s="201"/>
      <c r="I42" s="201"/>
      <c r="J42" s="202"/>
      <c r="K42" s="189"/>
    </row>
    <row r="43" spans="1:12" x14ac:dyDescent="0.25">
      <c r="A43" s="197"/>
      <c r="B43" s="198"/>
      <c r="C43" s="198"/>
      <c r="D43" s="200"/>
      <c r="E43" s="200"/>
      <c r="F43" s="200"/>
      <c r="G43" s="201"/>
      <c r="H43" s="201"/>
      <c r="I43" s="201"/>
      <c r="J43" s="202"/>
      <c r="K43" s="189"/>
    </row>
    <row r="44" spans="1:12" ht="9.75" customHeight="1" x14ac:dyDescent="0.25">
      <c r="A44" s="197"/>
      <c r="B44" s="198"/>
      <c r="C44" s="198"/>
      <c r="D44" s="200"/>
      <c r="E44" s="200"/>
      <c r="F44" s="200"/>
      <c r="G44" s="201"/>
      <c r="H44" s="201"/>
      <c r="I44" s="201"/>
      <c r="J44" s="202"/>
      <c r="K44" s="189"/>
    </row>
    <row r="45" spans="1:12" x14ac:dyDescent="0.25">
      <c r="A45" s="197" t="s">
        <v>25</v>
      </c>
      <c r="B45" s="198"/>
      <c r="C45" s="198"/>
      <c r="D45" s="199" t="s">
        <v>24</v>
      </c>
      <c r="E45" s="199"/>
      <c r="F45" s="199"/>
      <c r="G45" s="200" t="s">
        <v>100</v>
      </c>
      <c r="H45" s="201"/>
      <c r="I45" s="201"/>
      <c r="J45" s="188">
        <v>15292658.32</v>
      </c>
      <c r="K45" s="189" t="s">
        <v>8</v>
      </c>
    </row>
    <row r="46" spans="1:12" x14ac:dyDescent="0.25">
      <c r="A46" s="197"/>
      <c r="B46" s="198"/>
      <c r="C46" s="198"/>
      <c r="D46" s="199"/>
      <c r="E46" s="199"/>
      <c r="F46" s="199"/>
      <c r="G46" s="201"/>
      <c r="H46" s="201"/>
      <c r="I46" s="201"/>
      <c r="J46" s="188"/>
      <c r="K46" s="189"/>
    </row>
    <row r="47" spans="1:12" x14ac:dyDescent="0.25">
      <c r="A47" s="197"/>
      <c r="B47" s="198"/>
      <c r="C47" s="198"/>
      <c r="D47" s="199"/>
      <c r="E47" s="199"/>
      <c r="F47" s="199"/>
      <c r="G47" s="201"/>
      <c r="H47" s="201"/>
      <c r="I47" s="201"/>
      <c r="J47" s="188"/>
      <c r="K47" s="189"/>
      <c r="L47" s="263" t="s">
        <v>26</v>
      </c>
    </row>
    <row r="48" spans="1:12" ht="12" customHeight="1" x14ac:dyDescent="0.25">
      <c r="A48" s="197"/>
      <c r="B48" s="198"/>
      <c r="C48" s="198"/>
      <c r="D48" s="199"/>
      <c r="E48" s="199"/>
      <c r="F48" s="199"/>
      <c r="G48" s="201"/>
      <c r="H48" s="201"/>
      <c r="I48" s="201"/>
      <c r="J48" s="188"/>
      <c r="K48" s="189"/>
      <c r="L48" s="263"/>
    </row>
    <row r="49" spans="1:12" ht="15.75" customHeight="1" thickBot="1" x14ac:dyDescent="0.3">
      <c r="A49" s="191" t="s">
        <v>68</v>
      </c>
      <c r="B49" s="192"/>
      <c r="C49" s="192"/>
      <c r="D49" s="192"/>
      <c r="E49" s="192"/>
      <c r="F49" s="193"/>
      <c r="G49" s="194" t="s">
        <v>21</v>
      </c>
      <c r="H49" s="195"/>
      <c r="I49" s="196"/>
      <c r="J49" s="92">
        <f>SUM(J29+J33+J37+J45)</f>
        <v>73369323.319999993</v>
      </c>
      <c r="K49" s="170"/>
      <c r="L49" s="171"/>
    </row>
    <row r="50" spans="1:12" ht="10.5" customHeight="1" thickBot="1" x14ac:dyDescent="0.3">
      <c r="L50" s="171"/>
    </row>
    <row r="51" spans="1:12" ht="18.75" customHeight="1" thickBot="1" x14ac:dyDescent="0.3">
      <c r="A51" s="96"/>
      <c r="B51" s="97" t="s">
        <v>71</v>
      </c>
      <c r="C51" s="97"/>
      <c r="D51" s="97"/>
      <c r="E51" s="97"/>
      <c r="F51" s="140"/>
      <c r="G51" s="190" t="str">
        <f>Portada!A26</f>
        <v>Fecha: 19 de setiembre  2017</v>
      </c>
      <c r="H51" s="190"/>
      <c r="I51" s="190"/>
      <c r="J51" s="173">
        <f>+J49+J23</f>
        <v>253625986.37</v>
      </c>
      <c r="K51" s="174"/>
    </row>
    <row r="52" spans="1:12" ht="21.75" hidden="1" customHeight="1" x14ac:dyDescent="0.25"/>
    <row r="53" spans="1:12" ht="15.75" customHeight="1" x14ac:dyDescent="0.25"/>
    <row r="54" spans="1:12" ht="12" customHeight="1" x14ac:dyDescent="0.25"/>
  </sheetData>
  <mergeCells count="58">
    <mergeCell ref="L47:L48"/>
    <mergeCell ref="A26:K27"/>
    <mergeCell ref="A15:C18"/>
    <mergeCell ref="D15:F18"/>
    <mergeCell ref="G15:I18"/>
    <mergeCell ref="J15:J18"/>
    <mergeCell ref="K15:K18"/>
    <mergeCell ref="A24:E24"/>
    <mergeCell ref="A19:C22"/>
    <mergeCell ref="D19:F22"/>
    <mergeCell ref="G19:I22"/>
    <mergeCell ref="K19:K22"/>
    <mergeCell ref="J19:J22"/>
    <mergeCell ref="A23:F23"/>
    <mergeCell ref="G23:I23"/>
    <mergeCell ref="L20:L22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A11:C14"/>
    <mergeCell ref="D11:F14"/>
    <mergeCell ref="G11:I14"/>
    <mergeCell ref="J11:J14"/>
    <mergeCell ref="K11:K14"/>
    <mergeCell ref="A29:C32"/>
    <mergeCell ref="D29:F32"/>
    <mergeCell ref="G29:I32"/>
    <mergeCell ref="J29:J32"/>
    <mergeCell ref="K29:K32"/>
    <mergeCell ref="A33:C36"/>
    <mergeCell ref="D33:F36"/>
    <mergeCell ref="G33:I36"/>
    <mergeCell ref="J33:J36"/>
    <mergeCell ref="K33:K36"/>
    <mergeCell ref="A37:C40"/>
    <mergeCell ref="D37:F40"/>
    <mergeCell ref="G37:I40"/>
    <mergeCell ref="J37:J40"/>
    <mergeCell ref="K37:K40"/>
    <mergeCell ref="A41:C44"/>
    <mergeCell ref="D41:F44"/>
    <mergeCell ref="G41:I44"/>
    <mergeCell ref="J41:J44"/>
    <mergeCell ref="K41:K44"/>
    <mergeCell ref="J45:J48"/>
    <mergeCell ref="K45:K48"/>
    <mergeCell ref="G51:I51"/>
    <mergeCell ref="A49:F49"/>
    <mergeCell ref="G49:I49"/>
    <mergeCell ref="A45:C48"/>
    <mergeCell ref="D45:F48"/>
    <mergeCell ref="G45:I48"/>
  </mergeCells>
  <printOptions horizontalCentered="1" verticalCentered="1"/>
  <pageMargins left="0.43307086614173229" right="0.51181102362204722" top="0.31496062992125984" bottom="0.31496062992125984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opLeftCell="A43" workbookViewId="0">
      <selection activeCell="N135" sqref="N135:N137"/>
    </sheetView>
  </sheetViews>
  <sheetFormatPr baseColWidth="10" defaultRowHeight="15" x14ac:dyDescent="0.25"/>
  <cols>
    <col min="1" max="3" width="10.28515625" customWidth="1"/>
    <col min="4" max="5" width="16.7109375" customWidth="1"/>
    <col min="6" max="6" width="18" customWidth="1"/>
    <col min="7" max="8" width="13" customWidth="1"/>
    <col min="9" max="9" width="8.5703125" customWidth="1"/>
    <col min="10" max="11" width="5.7109375" customWidth="1"/>
    <col min="12" max="12" width="5.5703125" customWidth="1"/>
    <col min="13" max="13" width="10.28515625" bestFit="1" customWidth="1"/>
    <col min="14" max="14" width="9" style="12" customWidth="1"/>
  </cols>
  <sheetData>
    <row r="1" spans="1:14" s="1" customFormat="1" x14ac:dyDescent="0.25">
      <c r="A1" s="369" t="s">
        <v>0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1"/>
      <c r="N1" s="9"/>
    </row>
    <row r="2" spans="1:14" s="1" customFormat="1" x14ac:dyDescent="0.25">
      <c r="A2" s="372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4"/>
      <c r="N2" s="9"/>
    </row>
    <row r="3" spans="1:14" s="1" customFormat="1" ht="10.5" customHeight="1" x14ac:dyDescent="0.25">
      <c r="A3" s="234" t="str">
        <f>'I Admi'!A3:K4</f>
        <v>PLAN ANUAL OPERATIVO  PRESUPUESTO ORDINARIO   2018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6"/>
      <c r="N3" s="10"/>
    </row>
    <row r="4" spans="1:14" s="1" customFormat="1" ht="10.5" customHeight="1" x14ac:dyDescent="0.25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6"/>
      <c r="N4" s="10"/>
    </row>
    <row r="5" spans="1:14" s="2" customFormat="1" ht="8.25" customHeight="1" x14ac:dyDescent="0.2">
      <c r="A5" s="375" t="s">
        <v>1</v>
      </c>
      <c r="B5" s="376"/>
      <c r="C5" s="377"/>
      <c r="D5" s="381" t="s">
        <v>2</v>
      </c>
      <c r="E5" s="376"/>
      <c r="F5" s="376"/>
      <c r="G5" s="376"/>
      <c r="H5" s="376"/>
      <c r="I5" s="377"/>
      <c r="J5" s="381" t="s">
        <v>3</v>
      </c>
      <c r="K5" s="376"/>
      <c r="L5" s="377"/>
      <c r="M5" s="383" t="s">
        <v>4</v>
      </c>
      <c r="N5" s="11"/>
    </row>
    <row r="6" spans="1:14" s="2" customFormat="1" ht="8.25" customHeight="1" x14ac:dyDescent="0.2">
      <c r="A6" s="243"/>
      <c r="B6" s="244"/>
      <c r="C6" s="245"/>
      <c r="D6" s="250"/>
      <c r="E6" s="247"/>
      <c r="F6" s="247"/>
      <c r="G6" s="247"/>
      <c r="H6" s="247"/>
      <c r="I6" s="248"/>
      <c r="J6" s="249"/>
      <c r="K6" s="244"/>
      <c r="L6" s="245"/>
      <c r="M6" s="251"/>
      <c r="N6" s="11"/>
    </row>
    <row r="7" spans="1:14" s="2" customFormat="1" ht="8.25" customHeight="1" x14ac:dyDescent="0.2">
      <c r="A7" s="243"/>
      <c r="B7" s="244"/>
      <c r="C7" s="245"/>
      <c r="D7" s="253" t="s">
        <v>6</v>
      </c>
      <c r="E7" s="253"/>
      <c r="F7" s="253"/>
      <c r="G7" s="254" t="s">
        <v>7</v>
      </c>
      <c r="H7" s="255"/>
      <c r="I7" s="256"/>
      <c r="J7" s="249"/>
      <c r="K7" s="244"/>
      <c r="L7" s="245"/>
      <c r="M7" s="251"/>
      <c r="N7" s="11"/>
    </row>
    <row r="8" spans="1:14" s="2" customFormat="1" ht="8.25" customHeight="1" thickBot="1" x14ac:dyDescent="0.25">
      <c r="A8" s="378"/>
      <c r="B8" s="379"/>
      <c r="C8" s="380"/>
      <c r="D8" s="365"/>
      <c r="E8" s="365"/>
      <c r="F8" s="365"/>
      <c r="G8" s="366"/>
      <c r="H8" s="367"/>
      <c r="I8" s="368"/>
      <c r="J8" s="382"/>
      <c r="K8" s="379"/>
      <c r="L8" s="380"/>
      <c r="M8" s="384"/>
      <c r="N8" s="11"/>
    </row>
    <row r="9" spans="1:14" s="2" customFormat="1" ht="12" customHeight="1" thickBot="1" x14ac:dyDescent="0.25">
      <c r="A9" s="8"/>
      <c r="B9" s="8"/>
      <c r="C9" s="8"/>
      <c r="D9" s="5"/>
      <c r="E9" s="5"/>
      <c r="F9" s="5"/>
      <c r="G9" s="6"/>
      <c r="H9" s="6"/>
      <c r="I9" s="6"/>
      <c r="J9" s="8"/>
      <c r="K9" s="8"/>
      <c r="L9" s="8"/>
      <c r="M9" s="8"/>
      <c r="N9" s="11"/>
    </row>
    <row r="10" spans="1:14" s="2" customFormat="1" ht="21" customHeight="1" x14ac:dyDescent="0.2">
      <c r="A10" s="313" t="s">
        <v>86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5"/>
      <c r="N10" s="11"/>
    </row>
    <row r="11" spans="1:14" s="2" customFormat="1" ht="10.5" customHeight="1" x14ac:dyDescent="0.2">
      <c r="A11" s="204" t="s">
        <v>64</v>
      </c>
      <c r="B11" s="205"/>
      <c r="C11" s="206"/>
      <c r="D11" s="267" t="s">
        <v>65</v>
      </c>
      <c r="E11" s="268"/>
      <c r="F11" s="269"/>
      <c r="G11" s="267" t="s">
        <v>156</v>
      </c>
      <c r="H11" s="268"/>
      <c r="I11" s="269"/>
      <c r="J11" s="301">
        <v>37000000</v>
      </c>
      <c r="K11" s="302"/>
      <c r="L11" s="303"/>
      <c r="M11" s="276" t="s">
        <v>8</v>
      </c>
      <c r="N11" s="11"/>
    </row>
    <row r="12" spans="1:14" s="2" customFormat="1" ht="10.5" customHeight="1" x14ac:dyDescent="0.2">
      <c r="A12" s="207"/>
      <c r="B12" s="208"/>
      <c r="C12" s="209"/>
      <c r="D12" s="270"/>
      <c r="E12" s="271"/>
      <c r="F12" s="272"/>
      <c r="G12" s="270"/>
      <c r="H12" s="271"/>
      <c r="I12" s="272"/>
      <c r="J12" s="304"/>
      <c r="K12" s="305"/>
      <c r="L12" s="306"/>
      <c r="M12" s="277"/>
      <c r="N12" s="11"/>
    </row>
    <row r="13" spans="1:14" s="2" customFormat="1" ht="10.5" customHeight="1" x14ac:dyDescent="0.2">
      <c r="A13" s="207"/>
      <c r="B13" s="208"/>
      <c r="C13" s="209"/>
      <c r="D13" s="270"/>
      <c r="E13" s="271"/>
      <c r="F13" s="272"/>
      <c r="G13" s="270"/>
      <c r="H13" s="271"/>
      <c r="I13" s="272"/>
      <c r="J13" s="304"/>
      <c r="K13" s="305"/>
      <c r="L13" s="306"/>
      <c r="M13" s="277"/>
      <c r="N13" s="11"/>
    </row>
    <row r="14" spans="1:14" s="2" customFormat="1" ht="10.5" customHeight="1" x14ac:dyDescent="0.2">
      <c r="A14" s="210"/>
      <c r="B14" s="211"/>
      <c r="C14" s="212"/>
      <c r="D14" s="273"/>
      <c r="E14" s="274"/>
      <c r="F14" s="275"/>
      <c r="G14" s="273"/>
      <c r="H14" s="274"/>
      <c r="I14" s="275"/>
      <c r="J14" s="307"/>
      <c r="K14" s="308"/>
      <c r="L14" s="309"/>
      <c r="M14" s="278"/>
      <c r="N14" s="11"/>
    </row>
    <row r="15" spans="1:14" s="2" customFormat="1" ht="11.25" customHeight="1" x14ac:dyDescent="0.2">
      <c r="A15" s="204" t="s">
        <v>11</v>
      </c>
      <c r="B15" s="205"/>
      <c r="C15" s="206"/>
      <c r="D15" s="267" t="s">
        <v>37</v>
      </c>
      <c r="E15" s="268"/>
      <c r="F15" s="269"/>
      <c r="G15" s="267" t="s">
        <v>157</v>
      </c>
      <c r="H15" s="268"/>
      <c r="I15" s="269"/>
      <c r="J15" s="301">
        <v>81600000</v>
      </c>
      <c r="K15" s="302"/>
      <c r="L15" s="303"/>
      <c r="M15" s="276" t="s">
        <v>8</v>
      </c>
      <c r="N15" s="11"/>
    </row>
    <row r="16" spans="1:14" s="2" customFormat="1" ht="11.25" customHeight="1" x14ac:dyDescent="0.2">
      <c r="A16" s="207"/>
      <c r="B16" s="208"/>
      <c r="C16" s="209"/>
      <c r="D16" s="270"/>
      <c r="E16" s="271"/>
      <c r="F16" s="272"/>
      <c r="G16" s="270"/>
      <c r="H16" s="271"/>
      <c r="I16" s="272"/>
      <c r="J16" s="304"/>
      <c r="K16" s="305"/>
      <c r="L16" s="306"/>
      <c r="M16" s="277"/>
      <c r="N16" s="11"/>
    </row>
    <row r="17" spans="1:14" s="2" customFormat="1" ht="11.25" customHeight="1" x14ac:dyDescent="0.2">
      <c r="A17" s="207"/>
      <c r="B17" s="208"/>
      <c r="C17" s="209"/>
      <c r="D17" s="270"/>
      <c r="E17" s="271"/>
      <c r="F17" s="272"/>
      <c r="G17" s="270"/>
      <c r="H17" s="271"/>
      <c r="I17" s="272"/>
      <c r="J17" s="304"/>
      <c r="K17" s="305"/>
      <c r="L17" s="306"/>
      <c r="M17" s="277"/>
      <c r="N17" s="11"/>
    </row>
    <row r="18" spans="1:14" s="2" customFormat="1" ht="11.25" customHeight="1" x14ac:dyDescent="0.2">
      <c r="A18" s="210"/>
      <c r="B18" s="211"/>
      <c r="C18" s="212"/>
      <c r="D18" s="273"/>
      <c r="E18" s="274"/>
      <c r="F18" s="275"/>
      <c r="G18" s="273"/>
      <c r="H18" s="274"/>
      <c r="I18" s="275"/>
      <c r="J18" s="307"/>
      <c r="K18" s="308"/>
      <c r="L18" s="309"/>
      <c r="M18" s="278"/>
      <c r="N18" s="11"/>
    </row>
    <row r="19" spans="1:14" s="2" customFormat="1" ht="9.75" customHeight="1" x14ac:dyDescent="0.2">
      <c r="A19" s="204" t="s">
        <v>12</v>
      </c>
      <c r="B19" s="205"/>
      <c r="C19" s="206"/>
      <c r="D19" s="267" t="s">
        <v>318</v>
      </c>
      <c r="E19" s="268"/>
      <c r="F19" s="269"/>
      <c r="G19" s="267" t="s">
        <v>158</v>
      </c>
      <c r="H19" s="268"/>
      <c r="I19" s="269"/>
      <c r="J19" s="301">
        <v>351337.2</v>
      </c>
      <c r="K19" s="302"/>
      <c r="L19" s="303"/>
      <c r="M19" s="276" t="s">
        <v>8</v>
      </c>
      <c r="N19" s="11"/>
    </row>
    <row r="20" spans="1:14" s="2" customFormat="1" ht="9.75" customHeight="1" x14ac:dyDescent="0.2">
      <c r="A20" s="207"/>
      <c r="B20" s="208"/>
      <c r="C20" s="209"/>
      <c r="D20" s="270"/>
      <c r="E20" s="271"/>
      <c r="F20" s="272"/>
      <c r="G20" s="270"/>
      <c r="H20" s="271"/>
      <c r="I20" s="272"/>
      <c r="J20" s="304"/>
      <c r="K20" s="305"/>
      <c r="L20" s="306"/>
      <c r="M20" s="277"/>
      <c r="N20" s="11"/>
    </row>
    <row r="21" spans="1:14" s="2" customFormat="1" ht="9.75" customHeight="1" x14ac:dyDescent="0.2">
      <c r="A21" s="207"/>
      <c r="B21" s="208"/>
      <c r="C21" s="209"/>
      <c r="D21" s="270"/>
      <c r="E21" s="271"/>
      <c r="F21" s="272"/>
      <c r="G21" s="270"/>
      <c r="H21" s="271"/>
      <c r="I21" s="272"/>
      <c r="J21" s="304"/>
      <c r="K21" s="305"/>
      <c r="L21" s="306"/>
      <c r="M21" s="277"/>
      <c r="N21" s="11"/>
    </row>
    <row r="22" spans="1:14" s="2" customFormat="1" ht="9.75" customHeight="1" x14ac:dyDescent="0.2">
      <c r="A22" s="210"/>
      <c r="B22" s="211"/>
      <c r="C22" s="212"/>
      <c r="D22" s="273"/>
      <c r="E22" s="274"/>
      <c r="F22" s="275"/>
      <c r="G22" s="273"/>
      <c r="H22" s="274"/>
      <c r="I22" s="275"/>
      <c r="J22" s="307"/>
      <c r="K22" s="308"/>
      <c r="L22" s="309"/>
      <c r="M22" s="278"/>
      <c r="N22" s="11"/>
    </row>
    <row r="23" spans="1:14" s="2" customFormat="1" ht="9" customHeight="1" x14ac:dyDescent="0.2">
      <c r="A23" s="204" t="s">
        <v>13</v>
      </c>
      <c r="B23" s="205"/>
      <c r="C23" s="206"/>
      <c r="D23" s="267" t="s">
        <v>319</v>
      </c>
      <c r="E23" s="268"/>
      <c r="F23" s="269"/>
      <c r="G23" s="267" t="s">
        <v>159</v>
      </c>
      <c r="H23" s="268"/>
      <c r="I23" s="269"/>
      <c r="J23" s="301">
        <v>13800000</v>
      </c>
      <c r="K23" s="302"/>
      <c r="L23" s="303"/>
      <c r="M23" s="276" t="s">
        <v>8</v>
      </c>
      <c r="N23" s="11"/>
    </row>
    <row r="24" spans="1:14" s="2" customFormat="1" ht="9" customHeight="1" x14ac:dyDescent="0.2">
      <c r="A24" s="207"/>
      <c r="B24" s="208"/>
      <c r="C24" s="209"/>
      <c r="D24" s="270"/>
      <c r="E24" s="271"/>
      <c r="F24" s="272"/>
      <c r="G24" s="270"/>
      <c r="H24" s="271"/>
      <c r="I24" s="272"/>
      <c r="J24" s="304"/>
      <c r="K24" s="305"/>
      <c r="L24" s="306"/>
      <c r="M24" s="277"/>
      <c r="N24" s="11"/>
    </row>
    <row r="25" spans="1:14" s="2" customFormat="1" ht="9" customHeight="1" x14ac:dyDescent="0.2">
      <c r="A25" s="207"/>
      <c r="B25" s="208"/>
      <c r="C25" s="209"/>
      <c r="D25" s="270"/>
      <c r="E25" s="271"/>
      <c r="F25" s="272"/>
      <c r="G25" s="270"/>
      <c r="H25" s="271"/>
      <c r="I25" s="272"/>
      <c r="J25" s="304"/>
      <c r="K25" s="305"/>
      <c r="L25" s="306"/>
      <c r="M25" s="277"/>
      <c r="N25" s="11"/>
    </row>
    <row r="26" spans="1:14" s="2" customFormat="1" ht="9" customHeight="1" x14ac:dyDescent="0.2">
      <c r="A26" s="210"/>
      <c r="B26" s="211"/>
      <c r="C26" s="212"/>
      <c r="D26" s="273"/>
      <c r="E26" s="274"/>
      <c r="F26" s="275"/>
      <c r="G26" s="273"/>
      <c r="H26" s="274"/>
      <c r="I26" s="275"/>
      <c r="J26" s="307"/>
      <c r="K26" s="308"/>
      <c r="L26" s="309"/>
      <c r="M26" s="278"/>
      <c r="N26" s="11"/>
    </row>
    <row r="27" spans="1:14" s="2" customFormat="1" ht="9.75" customHeight="1" x14ac:dyDescent="0.2">
      <c r="A27" s="204" t="s">
        <v>14</v>
      </c>
      <c r="B27" s="205"/>
      <c r="C27" s="206"/>
      <c r="D27" s="267" t="s">
        <v>38</v>
      </c>
      <c r="E27" s="268"/>
      <c r="F27" s="269"/>
      <c r="G27" s="267" t="s">
        <v>15</v>
      </c>
      <c r="H27" s="268"/>
      <c r="I27" s="269"/>
      <c r="J27" s="301">
        <v>10800000</v>
      </c>
      <c r="K27" s="302"/>
      <c r="L27" s="303"/>
      <c r="M27" s="276" t="s">
        <v>8</v>
      </c>
      <c r="N27" s="11"/>
    </row>
    <row r="28" spans="1:14" s="2" customFormat="1" ht="9.75" customHeight="1" x14ac:dyDescent="0.2">
      <c r="A28" s="207"/>
      <c r="B28" s="208"/>
      <c r="C28" s="209"/>
      <c r="D28" s="270"/>
      <c r="E28" s="271"/>
      <c r="F28" s="272"/>
      <c r="G28" s="270"/>
      <c r="H28" s="271"/>
      <c r="I28" s="272"/>
      <c r="J28" s="304"/>
      <c r="K28" s="305"/>
      <c r="L28" s="306"/>
      <c r="M28" s="277"/>
      <c r="N28" s="11"/>
    </row>
    <row r="29" spans="1:14" s="2" customFormat="1" ht="9.75" customHeight="1" x14ac:dyDescent="0.2">
      <c r="A29" s="207"/>
      <c r="B29" s="208"/>
      <c r="C29" s="209"/>
      <c r="D29" s="270"/>
      <c r="E29" s="271"/>
      <c r="F29" s="272"/>
      <c r="G29" s="270"/>
      <c r="H29" s="271"/>
      <c r="I29" s="272"/>
      <c r="J29" s="304"/>
      <c r="K29" s="305"/>
      <c r="L29" s="306"/>
      <c r="M29" s="277"/>
      <c r="N29" s="11"/>
    </row>
    <row r="30" spans="1:14" s="2" customFormat="1" ht="9.75" customHeight="1" x14ac:dyDescent="0.2">
      <c r="A30" s="210"/>
      <c r="B30" s="211"/>
      <c r="C30" s="212"/>
      <c r="D30" s="273"/>
      <c r="E30" s="274"/>
      <c r="F30" s="275"/>
      <c r="G30" s="273"/>
      <c r="H30" s="274"/>
      <c r="I30" s="275"/>
      <c r="J30" s="307"/>
      <c r="K30" s="308"/>
      <c r="L30" s="309"/>
      <c r="M30" s="278"/>
      <c r="N30" s="11"/>
    </row>
    <row r="31" spans="1:14" s="2" customFormat="1" ht="7.5" customHeight="1" x14ac:dyDescent="0.2">
      <c r="A31" s="204" t="s">
        <v>16</v>
      </c>
      <c r="B31" s="205"/>
      <c r="C31" s="206"/>
      <c r="D31" s="267" t="s">
        <v>320</v>
      </c>
      <c r="E31" s="268"/>
      <c r="F31" s="269"/>
      <c r="G31" s="267" t="s">
        <v>160</v>
      </c>
      <c r="H31" s="268"/>
      <c r="I31" s="269"/>
      <c r="J31" s="301">
        <v>57848523</v>
      </c>
      <c r="K31" s="302"/>
      <c r="L31" s="303"/>
      <c r="M31" s="276" t="s">
        <v>8</v>
      </c>
      <c r="N31" s="11"/>
    </row>
    <row r="32" spans="1:14" s="2" customFormat="1" ht="7.5" customHeight="1" x14ac:dyDescent="0.2">
      <c r="A32" s="207"/>
      <c r="B32" s="208"/>
      <c r="C32" s="209"/>
      <c r="D32" s="270"/>
      <c r="E32" s="271"/>
      <c r="F32" s="272"/>
      <c r="G32" s="270"/>
      <c r="H32" s="271"/>
      <c r="I32" s="272"/>
      <c r="J32" s="304"/>
      <c r="K32" s="305"/>
      <c r="L32" s="306"/>
      <c r="M32" s="277"/>
      <c r="N32" s="11"/>
    </row>
    <row r="33" spans="1:14" s="2" customFormat="1" ht="7.5" customHeight="1" x14ac:dyDescent="0.2">
      <c r="A33" s="207"/>
      <c r="B33" s="208"/>
      <c r="C33" s="209"/>
      <c r="D33" s="270"/>
      <c r="E33" s="271"/>
      <c r="F33" s="272"/>
      <c r="G33" s="270"/>
      <c r="H33" s="271"/>
      <c r="I33" s="272"/>
      <c r="J33" s="304"/>
      <c r="K33" s="305"/>
      <c r="L33" s="306"/>
      <c r="M33" s="277"/>
      <c r="N33" s="11"/>
    </row>
    <row r="34" spans="1:14" s="2" customFormat="1" ht="7.5" customHeight="1" x14ac:dyDescent="0.2">
      <c r="A34" s="210"/>
      <c r="B34" s="211"/>
      <c r="C34" s="212"/>
      <c r="D34" s="273"/>
      <c r="E34" s="274"/>
      <c r="F34" s="275"/>
      <c r="G34" s="273"/>
      <c r="H34" s="274"/>
      <c r="I34" s="275"/>
      <c r="J34" s="307"/>
      <c r="K34" s="308"/>
      <c r="L34" s="309"/>
      <c r="M34" s="278"/>
      <c r="N34" s="11"/>
    </row>
    <row r="35" spans="1:14" s="2" customFormat="1" ht="10.5" customHeight="1" x14ac:dyDescent="0.2">
      <c r="A35" s="204" t="s">
        <v>17</v>
      </c>
      <c r="B35" s="205"/>
      <c r="C35" s="206"/>
      <c r="D35" s="267" t="s">
        <v>18</v>
      </c>
      <c r="E35" s="268"/>
      <c r="F35" s="269"/>
      <c r="G35" s="267" t="s">
        <v>112</v>
      </c>
      <c r="H35" s="268"/>
      <c r="I35" s="269"/>
      <c r="J35" s="301">
        <v>350000</v>
      </c>
      <c r="K35" s="302"/>
      <c r="L35" s="303"/>
      <c r="M35" s="276" t="s">
        <v>8</v>
      </c>
      <c r="N35" s="11"/>
    </row>
    <row r="36" spans="1:14" s="2" customFormat="1" ht="10.5" customHeight="1" x14ac:dyDescent="0.2">
      <c r="A36" s="207"/>
      <c r="B36" s="208"/>
      <c r="C36" s="209"/>
      <c r="D36" s="270"/>
      <c r="E36" s="271"/>
      <c r="F36" s="272"/>
      <c r="G36" s="270"/>
      <c r="H36" s="271"/>
      <c r="I36" s="272"/>
      <c r="J36" s="304"/>
      <c r="K36" s="305"/>
      <c r="L36" s="306"/>
      <c r="M36" s="277"/>
      <c r="N36" s="11"/>
    </row>
    <row r="37" spans="1:14" s="2" customFormat="1" ht="10.5" customHeight="1" x14ac:dyDescent="0.2">
      <c r="A37" s="207"/>
      <c r="B37" s="208"/>
      <c r="C37" s="209"/>
      <c r="D37" s="270"/>
      <c r="E37" s="271"/>
      <c r="F37" s="272"/>
      <c r="G37" s="270"/>
      <c r="H37" s="271"/>
      <c r="I37" s="272"/>
      <c r="J37" s="304"/>
      <c r="K37" s="305"/>
      <c r="L37" s="306"/>
      <c r="M37" s="277"/>
      <c r="N37" s="11"/>
    </row>
    <row r="38" spans="1:14" s="2" customFormat="1" ht="10.5" customHeight="1" x14ac:dyDescent="0.2">
      <c r="A38" s="210"/>
      <c r="B38" s="211"/>
      <c r="C38" s="212"/>
      <c r="D38" s="273"/>
      <c r="E38" s="274"/>
      <c r="F38" s="275"/>
      <c r="G38" s="273"/>
      <c r="H38" s="274"/>
      <c r="I38" s="275"/>
      <c r="J38" s="307"/>
      <c r="K38" s="308"/>
      <c r="L38" s="309"/>
      <c r="M38" s="278"/>
      <c r="N38" s="11"/>
    </row>
    <row r="39" spans="1:14" s="2" customFormat="1" ht="12" customHeight="1" x14ac:dyDescent="0.2">
      <c r="A39" s="204" t="s">
        <v>17</v>
      </c>
      <c r="B39" s="205"/>
      <c r="C39" s="206"/>
      <c r="D39" s="267" t="s">
        <v>18</v>
      </c>
      <c r="E39" s="268"/>
      <c r="F39" s="269"/>
      <c r="G39" s="267" t="s">
        <v>113</v>
      </c>
      <c r="H39" s="268"/>
      <c r="I39" s="269"/>
      <c r="J39" s="301">
        <v>350000</v>
      </c>
      <c r="K39" s="302"/>
      <c r="L39" s="303"/>
      <c r="M39" s="276" t="s">
        <v>8</v>
      </c>
      <c r="N39" s="74"/>
    </row>
    <row r="40" spans="1:14" s="2" customFormat="1" ht="12" customHeight="1" x14ac:dyDescent="0.2">
      <c r="A40" s="207"/>
      <c r="B40" s="208"/>
      <c r="C40" s="209"/>
      <c r="D40" s="270"/>
      <c r="E40" s="271"/>
      <c r="F40" s="272"/>
      <c r="G40" s="270"/>
      <c r="H40" s="271"/>
      <c r="I40" s="272"/>
      <c r="J40" s="304"/>
      <c r="K40" s="305"/>
      <c r="L40" s="306"/>
      <c r="M40" s="277"/>
      <c r="N40" s="74"/>
    </row>
    <row r="41" spans="1:14" s="2" customFormat="1" ht="12" customHeight="1" x14ac:dyDescent="0.2">
      <c r="A41" s="207"/>
      <c r="B41" s="208"/>
      <c r="C41" s="209"/>
      <c r="D41" s="270"/>
      <c r="E41" s="271"/>
      <c r="F41" s="272"/>
      <c r="G41" s="270"/>
      <c r="H41" s="271"/>
      <c r="I41" s="272"/>
      <c r="J41" s="304"/>
      <c r="K41" s="305"/>
      <c r="L41" s="306"/>
      <c r="M41" s="277"/>
      <c r="N41" s="74"/>
    </row>
    <row r="42" spans="1:14" s="2" customFormat="1" ht="12" customHeight="1" x14ac:dyDescent="0.2">
      <c r="A42" s="210"/>
      <c r="B42" s="211"/>
      <c r="C42" s="212"/>
      <c r="D42" s="273"/>
      <c r="E42" s="274"/>
      <c r="F42" s="275"/>
      <c r="G42" s="273"/>
      <c r="H42" s="274"/>
      <c r="I42" s="275"/>
      <c r="J42" s="307"/>
      <c r="K42" s="308"/>
      <c r="L42" s="309"/>
      <c r="M42" s="278"/>
      <c r="N42" s="74"/>
    </row>
    <row r="43" spans="1:14" s="2" customFormat="1" ht="11.25" customHeight="1" x14ac:dyDescent="0.2">
      <c r="A43" s="204" t="s">
        <v>19</v>
      </c>
      <c r="B43" s="205"/>
      <c r="C43" s="206"/>
      <c r="D43" s="267" t="s">
        <v>321</v>
      </c>
      <c r="E43" s="268"/>
      <c r="F43" s="269"/>
      <c r="G43" s="267" t="s">
        <v>66</v>
      </c>
      <c r="H43" s="268"/>
      <c r="I43" s="269"/>
      <c r="J43" s="319">
        <v>450000</v>
      </c>
      <c r="K43" s="320"/>
      <c r="L43" s="321"/>
      <c r="M43" s="276" t="s">
        <v>8</v>
      </c>
      <c r="N43" s="385"/>
    </row>
    <row r="44" spans="1:14" s="2" customFormat="1" ht="11.25" customHeight="1" x14ac:dyDescent="0.2">
      <c r="A44" s="207"/>
      <c r="B44" s="208"/>
      <c r="C44" s="209"/>
      <c r="D44" s="270"/>
      <c r="E44" s="271"/>
      <c r="F44" s="272"/>
      <c r="G44" s="270"/>
      <c r="H44" s="271"/>
      <c r="I44" s="272"/>
      <c r="J44" s="322"/>
      <c r="K44" s="323"/>
      <c r="L44" s="324"/>
      <c r="M44" s="277"/>
      <c r="N44" s="385"/>
    </row>
    <row r="45" spans="1:14" ht="11.25" customHeight="1" x14ac:dyDescent="0.25">
      <c r="A45" s="207"/>
      <c r="B45" s="208"/>
      <c r="C45" s="209"/>
      <c r="D45" s="270"/>
      <c r="E45" s="271"/>
      <c r="F45" s="272"/>
      <c r="G45" s="270"/>
      <c r="H45" s="271"/>
      <c r="I45" s="272"/>
      <c r="J45" s="322"/>
      <c r="K45" s="323"/>
      <c r="L45" s="324"/>
      <c r="M45" s="277"/>
      <c r="N45" s="385"/>
    </row>
    <row r="46" spans="1:14" ht="11.25" customHeight="1" x14ac:dyDescent="0.25">
      <c r="A46" s="210"/>
      <c r="B46" s="211"/>
      <c r="C46" s="212"/>
      <c r="D46" s="273"/>
      <c r="E46" s="274"/>
      <c r="F46" s="275"/>
      <c r="G46" s="273"/>
      <c r="H46" s="274"/>
      <c r="I46" s="275"/>
      <c r="J46" s="325"/>
      <c r="K46" s="326"/>
      <c r="L46" s="327"/>
      <c r="M46" s="278"/>
      <c r="N46" s="385"/>
    </row>
    <row r="47" spans="1:14" ht="9.75" customHeight="1" x14ac:dyDescent="0.25">
      <c r="A47" s="204" t="s">
        <v>20</v>
      </c>
      <c r="B47" s="205"/>
      <c r="C47" s="206"/>
      <c r="D47" s="213" t="s">
        <v>29</v>
      </c>
      <c r="E47" s="214"/>
      <c r="F47" s="215"/>
      <c r="G47" s="213" t="s">
        <v>114</v>
      </c>
      <c r="H47" s="214"/>
      <c r="I47" s="215"/>
      <c r="J47" s="301">
        <v>337500</v>
      </c>
      <c r="K47" s="302"/>
      <c r="L47" s="303"/>
      <c r="M47" s="276" t="s">
        <v>8</v>
      </c>
    </row>
    <row r="48" spans="1:14" ht="9.75" customHeight="1" x14ac:dyDescent="0.25">
      <c r="A48" s="207"/>
      <c r="B48" s="208"/>
      <c r="C48" s="209"/>
      <c r="D48" s="216"/>
      <c r="E48" s="217"/>
      <c r="F48" s="218"/>
      <c r="G48" s="216"/>
      <c r="H48" s="217"/>
      <c r="I48" s="218"/>
      <c r="J48" s="304"/>
      <c r="K48" s="305"/>
      <c r="L48" s="306"/>
      <c r="M48" s="277"/>
    </row>
    <row r="49" spans="1:14" ht="9.75" customHeight="1" x14ac:dyDescent="0.25">
      <c r="A49" s="207"/>
      <c r="B49" s="208"/>
      <c r="C49" s="209"/>
      <c r="D49" s="216"/>
      <c r="E49" s="217"/>
      <c r="F49" s="218"/>
      <c r="G49" s="216"/>
      <c r="H49" s="217"/>
      <c r="I49" s="218"/>
      <c r="J49" s="304"/>
      <c r="K49" s="305"/>
      <c r="L49" s="306"/>
      <c r="M49" s="277"/>
    </row>
    <row r="50" spans="1:14" ht="9.75" customHeight="1" x14ac:dyDescent="0.25">
      <c r="A50" s="210"/>
      <c r="B50" s="211"/>
      <c r="C50" s="212"/>
      <c r="D50" s="219"/>
      <c r="E50" s="220"/>
      <c r="F50" s="221"/>
      <c r="G50" s="219"/>
      <c r="H50" s="220"/>
      <c r="I50" s="221"/>
      <c r="J50" s="307"/>
      <c r="K50" s="308"/>
      <c r="L50" s="309"/>
      <c r="M50" s="278"/>
    </row>
    <row r="51" spans="1:14" s="3" customFormat="1" ht="12.75" x14ac:dyDescent="0.2">
      <c r="A51" s="204" t="s">
        <v>9</v>
      </c>
      <c r="B51" s="205"/>
      <c r="C51" s="206"/>
      <c r="D51" s="267" t="s">
        <v>322</v>
      </c>
      <c r="E51" s="268"/>
      <c r="F51" s="269"/>
      <c r="G51" s="267" t="s">
        <v>115</v>
      </c>
      <c r="H51" s="268"/>
      <c r="I51" s="269"/>
      <c r="J51" s="301">
        <v>5000000</v>
      </c>
      <c r="K51" s="302"/>
      <c r="L51" s="303"/>
      <c r="M51" s="276" t="s">
        <v>8</v>
      </c>
      <c r="N51" s="14"/>
    </row>
    <row r="52" spans="1:14" s="3" customFormat="1" ht="12.75" x14ac:dyDescent="0.2">
      <c r="A52" s="207"/>
      <c r="B52" s="208"/>
      <c r="C52" s="209"/>
      <c r="D52" s="270"/>
      <c r="E52" s="271"/>
      <c r="F52" s="272"/>
      <c r="G52" s="270"/>
      <c r="H52" s="271"/>
      <c r="I52" s="272"/>
      <c r="J52" s="304"/>
      <c r="K52" s="305"/>
      <c r="L52" s="306"/>
      <c r="M52" s="277"/>
      <c r="N52" s="14"/>
    </row>
    <row r="53" spans="1:14" s="3" customFormat="1" ht="12.75" x14ac:dyDescent="0.2">
      <c r="A53" s="207"/>
      <c r="B53" s="208"/>
      <c r="C53" s="209"/>
      <c r="D53" s="270"/>
      <c r="E53" s="271"/>
      <c r="F53" s="272"/>
      <c r="G53" s="270"/>
      <c r="H53" s="271"/>
      <c r="I53" s="272"/>
      <c r="J53" s="304"/>
      <c r="K53" s="305"/>
      <c r="L53" s="306"/>
      <c r="M53" s="277"/>
      <c r="N53" s="14"/>
    </row>
    <row r="54" spans="1:14" s="3" customFormat="1" ht="12" customHeight="1" x14ac:dyDescent="0.2">
      <c r="A54" s="210"/>
      <c r="B54" s="211"/>
      <c r="C54" s="212"/>
      <c r="D54" s="273"/>
      <c r="E54" s="274"/>
      <c r="F54" s="275"/>
      <c r="G54" s="273"/>
      <c r="H54" s="274"/>
      <c r="I54" s="275"/>
      <c r="J54" s="307"/>
      <c r="K54" s="308"/>
      <c r="L54" s="309"/>
      <c r="M54" s="278"/>
      <c r="N54" s="300" t="s">
        <v>27</v>
      </c>
    </row>
    <row r="55" spans="1:14" ht="27" customHeight="1" x14ac:dyDescent="0.25">
      <c r="A55" s="282" t="s">
        <v>10</v>
      </c>
      <c r="B55" s="283"/>
      <c r="C55" s="283"/>
      <c r="D55" s="283"/>
      <c r="E55" s="283"/>
      <c r="F55" s="284"/>
      <c r="G55" s="285" t="s">
        <v>21</v>
      </c>
      <c r="H55" s="286"/>
      <c r="I55" s="287"/>
      <c r="J55" s="396">
        <f>SUM(J11:J54)</f>
        <v>207887360.19999999</v>
      </c>
      <c r="K55" s="397"/>
      <c r="L55" s="398"/>
      <c r="M55" s="26"/>
      <c r="N55" s="300"/>
    </row>
    <row r="56" spans="1:14" ht="18.75" customHeight="1" thickBot="1" x14ac:dyDescent="0.3">
      <c r="A56" s="399" t="str">
        <f>'I Admi'!A24:E24</f>
        <v>Fecha: 19 de setiembre  2017</v>
      </c>
      <c r="B56" s="400"/>
      <c r="C56" s="400"/>
      <c r="D56" s="400"/>
      <c r="E56" s="400"/>
      <c r="F56" s="27"/>
      <c r="G56" s="27"/>
      <c r="H56" s="27"/>
      <c r="I56" s="28"/>
      <c r="J56" s="29"/>
      <c r="K56" s="29"/>
      <c r="L56" s="29"/>
      <c r="M56" s="30"/>
      <c r="N56" s="300"/>
    </row>
    <row r="57" spans="1:14" ht="91.5" customHeight="1" thickBot="1" x14ac:dyDescent="0.3">
      <c r="A57" s="13"/>
      <c r="B57" s="13"/>
      <c r="C57" s="13"/>
      <c r="D57" s="13"/>
      <c r="E57" s="13"/>
      <c r="F57" s="4"/>
      <c r="G57" s="4"/>
      <c r="H57" s="4"/>
      <c r="I57" s="4"/>
      <c r="J57" s="4"/>
      <c r="K57" s="4"/>
      <c r="L57" s="4"/>
      <c r="M57" s="4"/>
      <c r="N57" s="68"/>
    </row>
    <row r="58" spans="1:14" x14ac:dyDescent="0.25">
      <c r="A58" s="313" t="s">
        <v>85</v>
      </c>
      <c r="B58" s="314"/>
      <c r="C58" s="314"/>
      <c r="D58" s="314"/>
      <c r="E58" s="314"/>
      <c r="F58" s="314"/>
      <c r="G58" s="314"/>
      <c r="H58" s="314"/>
      <c r="I58" s="314"/>
      <c r="J58" s="314"/>
      <c r="K58" s="314"/>
      <c r="L58" s="314"/>
      <c r="M58" s="315"/>
      <c r="N58" s="68"/>
    </row>
    <row r="59" spans="1:14" ht="11.25" customHeight="1" x14ac:dyDescent="0.25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8"/>
      <c r="N59" s="68"/>
    </row>
    <row r="60" spans="1:14" x14ac:dyDescent="0.25">
      <c r="A60" s="288" t="s">
        <v>72</v>
      </c>
      <c r="B60" s="289"/>
      <c r="C60" s="290"/>
      <c r="D60" s="213" t="s">
        <v>323</v>
      </c>
      <c r="E60" s="214"/>
      <c r="F60" s="215"/>
      <c r="G60" s="213" t="s">
        <v>73</v>
      </c>
      <c r="H60" s="214"/>
      <c r="I60" s="215"/>
      <c r="J60" s="301">
        <v>4376238</v>
      </c>
      <c r="K60" s="302"/>
      <c r="L60" s="303"/>
      <c r="M60" s="225" t="s">
        <v>8</v>
      </c>
      <c r="N60" s="68"/>
    </row>
    <row r="61" spans="1:14" x14ac:dyDescent="0.25">
      <c r="A61" s="291"/>
      <c r="B61" s="292"/>
      <c r="C61" s="293"/>
      <c r="D61" s="216"/>
      <c r="E61" s="217"/>
      <c r="F61" s="218"/>
      <c r="G61" s="216"/>
      <c r="H61" s="217"/>
      <c r="I61" s="218"/>
      <c r="J61" s="304"/>
      <c r="K61" s="305"/>
      <c r="L61" s="306"/>
      <c r="M61" s="226"/>
      <c r="N61" s="68"/>
    </row>
    <row r="62" spans="1:14" x14ac:dyDescent="0.25">
      <c r="A62" s="291"/>
      <c r="B62" s="292"/>
      <c r="C62" s="293"/>
      <c r="D62" s="216"/>
      <c r="E62" s="217"/>
      <c r="F62" s="218"/>
      <c r="G62" s="216"/>
      <c r="H62" s="217"/>
      <c r="I62" s="218"/>
      <c r="J62" s="304"/>
      <c r="K62" s="305"/>
      <c r="L62" s="306"/>
      <c r="M62" s="226"/>
      <c r="N62" s="68"/>
    </row>
    <row r="63" spans="1:14" x14ac:dyDescent="0.25">
      <c r="A63" s="349"/>
      <c r="B63" s="350"/>
      <c r="C63" s="351"/>
      <c r="D63" s="219"/>
      <c r="E63" s="220"/>
      <c r="F63" s="221"/>
      <c r="G63" s="219"/>
      <c r="H63" s="220"/>
      <c r="I63" s="221"/>
      <c r="J63" s="307"/>
      <c r="K63" s="308"/>
      <c r="L63" s="309"/>
      <c r="M63" s="227"/>
      <c r="N63" s="68"/>
    </row>
    <row r="64" spans="1:14" x14ac:dyDescent="0.25">
      <c r="A64" s="288" t="s">
        <v>72</v>
      </c>
      <c r="B64" s="289"/>
      <c r="C64" s="290"/>
      <c r="D64" s="213" t="s">
        <v>221</v>
      </c>
      <c r="E64" s="214"/>
      <c r="F64" s="215"/>
      <c r="G64" s="213" t="s">
        <v>222</v>
      </c>
      <c r="H64" s="214"/>
      <c r="I64" s="215"/>
      <c r="J64" s="301">
        <v>1250000</v>
      </c>
      <c r="K64" s="302"/>
      <c r="L64" s="303"/>
      <c r="M64" s="225" t="s">
        <v>8</v>
      </c>
      <c r="N64" s="68"/>
    </row>
    <row r="65" spans="1:14" x14ac:dyDescent="0.25">
      <c r="A65" s="291"/>
      <c r="B65" s="292"/>
      <c r="C65" s="293"/>
      <c r="D65" s="216"/>
      <c r="E65" s="217"/>
      <c r="F65" s="218"/>
      <c r="G65" s="216"/>
      <c r="H65" s="217"/>
      <c r="I65" s="218"/>
      <c r="J65" s="304"/>
      <c r="K65" s="305"/>
      <c r="L65" s="306"/>
      <c r="M65" s="226"/>
      <c r="N65" s="68"/>
    </row>
    <row r="66" spans="1:14" x14ac:dyDescent="0.25">
      <c r="A66" s="291"/>
      <c r="B66" s="292"/>
      <c r="C66" s="293"/>
      <c r="D66" s="216"/>
      <c r="E66" s="217"/>
      <c r="F66" s="218"/>
      <c r="G66" s="216"/>
      <c r="H66" s="217"/>
      <c r="I66" s="218"/>
      <c r="J66" s="304"/>
      <c r="K66" s="305"/>
      <c r="L66" s="306"/>
      <c r="M66" s="226"/>
      <c r="N66" s="68"/>
    </row>
    <row r="67" spans="1:14" ht="6" customHeight="1" x14ac:dyDescent="0.25">
      <c r="A67" s="349"/>
      <c r="B67" s="350"/>
      <c r="C67" s="351"/>
      <c r="D67" s="219"/>
      <c r="E67" s="220"/>
      <c r="F67" s="221"/>
      <c r="G67" s="219"/>
      <c r="H67" s="220"/>
      <c r="I67" s="221"/>
      <c r="J67" s="307"/>
      <c r="K67" s="308"/>
      <c r="L67" s="309"/>
      <c r="M67" s="227"/>
      <c r="N67" s="68"/>
    </row>
    <row r="68" spans="1:14" x14ac:dyDescent="0.25">
      <c r="A68" s="288" t="s">
        <v>72</v>
      </c>
      <c r="B68" s="289"/>
      <c r="C68" s="290"/>
      <c r="D68" s="213" t="s">
        <v>223</v>
      </c>
      <c r="E68" s="214"/>
      <c r="F68" s="215"/>
      <c r="G68" s="213" t="s">
        <v>224</v>
      </c>
      <c r="H68" s="339"/>
      <c r="I68" s="340"/>
      <c r="J68" s="336">
        <v>400000</v>
      </c>
      <c r="K68" s="339"/>
      <c r="L68" s="340"/>
      <c r="M68" s="225"/>
      <c r="N68" s="68"/>
    </row>
    <row r="69" spans="1:14" x14ac:dyDescent="0.25">
      <c r="A69" s="291"/>
      <c r="B69" s="292"/>
      <c r="C69" s="293"/>
      <c r="D69" s="216"/>
      <c r="E69" s="217"/>
      <c r="F69" s="218"/>
      <c r="G69" s="341"/>
      <c r="H69" s="342"/>
      <c r="I69" s="343"/>
      <c r="J69" s="341"/>
      <c r="K69" s="342"/>
      <c r="L69" s="343"/>
      <c r="M69" s="226"/>
      <c r="N69" s="68"/>
    </row>
    <row r="70" spans="1:14" x14ac:dyDescent="0.25">
      <c r="A70" s="291"/>
      <c r="B70" s="292"/>
      <c r="C70" s="293"/>
      <c r="D70" s="216"/>
      <c r="E70" s="217"/>
      <c r="F70" s="218"/>
      <c r="G70" s="341"/>
      <c r="H70" s="342"/>
      <c r="I70" s="343"/>
      <c r="J70" s="341"/>
      <c r="K70" s="342"/>
      <c r="L70" s="343"/>
      <c r="M70" s="226"/>
      <c r="N70" s="68"/>
    </row>
    <row r="71" spans="1:14" ht="2.25" customHeight="1" x14ac:dyDescent="0.25">
      <c r="A71" s="349"/>
      <c r="B71" s="350"/>
      <c r="C71" s="351"/>
      <c r="D71" s="219"/>
      <c r="E71" s="220"/>
      <c r="F71" s="221"/>
      <c r="G71" s="344"/>
      <c r="H71" s="345"/>
      <c r="I71" s="346"/>
      <c r="J71" s="344"/>
      <c r="K71" s="345"/>
      <c r="L71" s="346"/>
      <c r="M71" s="227"/>
      <c r="N71" s="68"/>
    </row>
    <row r="72" spans="1:14" x14ac:dyDescent="0.25">
      <c r="A72" s="288" t="s">
        <v>72</v>
      </c>
      <c r="B72" s="289"/>
      <c r="C72" s="290"/>
      <c r="D72" s="213" t="s">
        <v>116</v>
      </c>
      <c r="E72" s="339"/>
      <c r="F72" s="340"/>
      <c r="G72" s="213" t="s">
        <v>117</v>
      </c>
      <c r="H72" s="339"/>
      <c r="I72" s="340"/>
      <c r="J72" s="301">
        <v>100000</v>
      </c>
      <c r="K72" s="302"/>
      <c r="L72" s="303"/>
      <c r="M72" s="225" t="s">
        <v>8</v>
      </c>
      <c r="N72" s="68"/>
    </row>
    <row r="73" spans="1:14" x14ac:dyDescent="0.25">
      <c r="A73" s="291"/>
      <c r="B73" s="292"/>
      <c r="C73" s="293"/>
      <c r="D73" s="341"/>
      <c r="E73" s="342"/>
      <c r="F73" s="343"/>
      <c r="G73" s="341"/>
      <c r="H73" s="342"/>
      <c r="I73" s="343"/>
      <c r="J73" s="304"/>
      <c r="K73" s="305"/>
      <c r="L73" s="306"/>
      <c r="M73" s="226"/>
      <c r="N73" s="68"/>
    </row>
    <row r="74" spans="1:14" ht="14.25" customHeight="1" x14ac:dyDescent="0.25">
      <c r="A74" s="291"/>
      <c r="B74" s="292"/>
      <c r="C74" s="293"/>
      <c r="D74" s="341"/>
      <c r="E74" s="342"/>
      <c r="F74" s="343"/>
      <c r="G74" s="341"/>
      <c r="H74" s="342"/>
      <c r="I74" s="343"/>
      <c r="J74" s="304"/>
      <c r="K74" s="305"/>
      <c r="L74" s="306"/>
      <c r="M74" s="226"/>
      <c r="N74" s="68"/>
    </row>
    <row r="75" spans="1:14" hidden="1" x14ac:dyDescent="0.25">
      <c r="A75" s="349"/>
      <c r="B75" s="350"/>
      <c r="C75" s="351"/>
      <c r="D75" s="344"/>
      <c r="E75" s="345"/>
      <c r="F75" s="346"/>
      <c r="G75" s="344"/>
      <c r="H75" s="345"/>
      <c r="I75" s="346"/>
      <c r="J75" s="307"/>
      <c r="K75" s="308"/>
      <c r="L75" s="309"/>
      <c r="M75" s="227"/>
      <c r="N75" s="68"/>
    </row>
    <row r="76" spans="1:14" x14ac:dyDescent="0.25">
      <c r="A76" s="337" t="s">
        <v>225</v>
      </c>
      <c r="B76" s="338"/>
      <c r="C76" s="338"/>
      <c r="D76" s="200" t="s">
        <v>226</v>
      </c>
      <c r="E76" s="354"/>
      <c r="F76" s="354"/>
      <c r="G76" s="355" t="s">
        <v>227</v>
      </c>
      <c r="H76" s="355"/>
      <c r="I76" s="355"/>
      <c r="J76" s="352">
        <v>356462</v>
      </c>
      <c r="K76" s="352"/>
      <c r="L76" s="352"/>
      <c r="M76" s="353" t="s">
        <v>77</v>
      </c>
      <c r="N76" s="68"/>
    </row>
    <row r="77" spans="1:14" x14ac:dyDescent="0.25">
      <c r="A77" s="337"/>
      <c r="B77" s="338"/>
      <c r="C77" s="338"/>
      <c r="D77" s="354"/>
      <c r="E77" s="354"/>
      <c r="F77" s="354"/>
      <c r="G77" s="355"/>
      <c r="H77" s="355"/>
      <c r="I77" s="355"/>
      <c r="J77" s="352"/>
      <c r="K77" s="352"/>
      <c r="L77" s="352"/>
      <c r="M77" s="353"/>
      <c r="N77" s="68"/>
    </row>
    <row r="78" spans="1:14" x14ac:dyDescent="0.25">
      <c r="A78" s="337"/>
      <c r="B78" s="338"/>
      <c r="C78" s="338"/>
      <c r="D78" s="354"/>
      <c r="E78" s="354"/>
      <c r="F78" s="354"/>
      <c r="G78" s="355"/>
      <c r="H78" s="355"/>
      <c r="I78" s="355"/>
      <c r="J78" s="352"/>
      <c r="K78" s="352"/>
      <c r="L78" s="352"/>
      <c r="M78" s="353"/>
      <c r="N78" s="68"/>
    </row>
    <row r="79" spans="1:14" ht="6" customHeight="1" x14ac:dyDescent="0.25">
      <c r="A79" s="337"/>
      <c r="B79" s="338"/>
      <c r="C79" s="338"/>
      <c r="D79" s="354"/>
      <c r="E79" s="354"/>
      <c r="F79" s="354"/>
      <c r="G79" s="355"/>
      <c r="H79" s="355"/>
      <c r="I79" s="355"/>
      <c r="J79" s="352"/>
      <c r="K79" s="352"/>
      <c r="L79" s="352"/>
      <c r="M79" s="353"/>
      <c r="N79" s="68"/>
    </row>
    <row r="80" spans="1:14" hidden="1" x14ac:dyDescent="0.25">
      <c r="A80" s="337"/>
      <c r="B80" s="338"/>
      <c r="C80" s="338"/>
      <c r="D80" s="354"/>
      <c r="E80" s="354"/>
      <c r="F80" s="354"/>
      <c r="G80" s="355"/>
      <c r="H80" s="355"/>
      <c r="I80" s="355"/>
      <c r="J80" s="352"/>
      <c r="K80" s="352"/>
      <c r="L80" s="352"/>
      <c r="M80" s="353"/>
      <c r="N80" s="68"/>
    </row>
    <row r="81" spans="1:14" x14ac:dyDescent="0.25">
      <c r="A81" s="288" t="s">
        <v>72</v>
      </c>
      <c r="B81" s="289"/>
      <c r="C81" s="290"/>
      <c r="D81" s="213" t="s">
        <v>228</v>
      </c>
      <c r="E81" s="339"/>
      <c r="F81" s="340"/>
      <c r="G81" s="213" t="s">
        <v>118</v>
      </c>
      <c r="H81" s="339"/>
      <c r="I81" s="340"/>
      <c r="J81" s="301">
        <v>325800</v>
      </c>
      <c r="K81" s="302"/>
      <c r="L81" s="303"/>
      <c r="M81" s="225" t="s">
        <v>8</v>
      </c>
      <c r="N81" s="68"/>
    </row>
    <row r="82" spans="1:14" x14ac:dyDescent="0.25">
      <c r="A82" s="291"/>
      <c r="B82" s="292"/>
      <c r="C82" s="293"/>
      <c r="D82" s="341"/>
      <c r="E82" s="342"/>
      <c r="F82" s="343"/>
      <c r="G82" s="341"/>
      <c r="H82" s="342"/>
      <c r="I82" s="343"/>
      <c r="J82" s="304"/>
      <c r="K82" s="305"/>
      <c r="L82" s="306"/>
      <c r="M82" s="347"/>
      <c r="N82" s="68"/>
    </row>
    <row r="83" spans="1:14" x14ac:dyDescent="0.25">
      <c r="A83" s="291"/>
      <c r="B83" s="292"/>
      <c r="C83" s="293"/>
      <c r="D83" s="341"/>
      <c r="E83" s="342"/>
      <c r="F83" s="343"/>
      <c r="G83" s="341"/>
      <c r="H83" s="342"/>
      <c r="I83" s="343"/>
      <c r="J83" s="304"/>
      <c r="K83" s="305"/>
      <c r="L83" s="306"/>
      <c r="M83" s="347"/>
      <c r="N83" s="68"/>
    </row>
    <row r="84" spans="1:14" x14ac:dyDescent="0.25">
      <c r="A84" s="349"/>
      <c r="B84" s="350"/>
      <c r="C84" s="351"/>
      <c r="D84" s="344"/>
      <c r="E84" s="345"/>
      <c r="F84" s="346"/>
      <c r="G84" s="344"/>
      <c r="H84" s="345"/>
      <c r="I84" s="346"/>
      <c r="J84" s="307"/>
      <c r="K84" s="308"/>
      <c r="L84" s="309"/>
      <c r="M84" s="348"/>
      <c r="N84" s="68"/>
    </row>
    <row r="85" spans="1:14" x14ac:dyDescent="0.25">
      <c r="A85" s="288" t="s">
        <v>74</v>
      </c>
      <c r="B85" s="289"/>
      <c r="C85" s="290"/>
      <c r="D85" s="213" t="s">
        <v>75</v>
      </c>
      <c r="E85" s="214"/>
      <c r="F85" s="215"/>
      <c r="G85" s="213" t="s">
        <v>76</v>
      </c>
      <c r="H85" s="214"/>
      <c r="I85" s="215"/>
      <c r="J85" s="301">
        <v>22794573</v>
      </c>
      <c r="K85" s="302"/>
      <c r="L85" s="303"/>
      <c r="M85" s="225" t="s">
        <v>8</v>
      </c>
      <c r="N85" s="68"/>
    </row>
    <row r="86" spans="1:14" x14ac:dyDescent="0.25">
      <c r="A86" s="291"/>
      <c r="B86" s="292"/>
      <c r="C86" s="293"/>
      <c r="D86" s="216"/>
      <c r="E86" s="217"/>
      <c r="F86" s="218"/>
      <c r="G86" s="216"/>
      <c r="H86" s="217"/>
      <c r="I86" s="218"/>
      <c r="J86" s="304"/>
      <c r="K86" s="305"/>
      <c r="L86" s="306"/>
      <c r="M86" s="226"/>
      <c r="N86" s="68"/>
    </row>
    <row r="87" spans="1:14" x14ac:dyDescent="0.25">
      <c r="A87" s="291"/>
      <c r="B87" s="292"/>
      <c r="C87" s="293"/>
      <c r="D87" s="216"/>
      <c r="E87" s="217"/>
      <c r="F87" s="218"/>
      <c r="G87" s="216"/>
      <c r="H87" s="217"/>
      <c r="I87" s="218"/>
      <c r="J87" s="304"/>
      <c r="K87" s="305"/>
      <c r="L87" s="306"/>
      <c r="M87" s="226"/>
      <c r="N87" s="68"/>
    </row>
    <row r="88" spans="1:14" ht="30" customHeight="1" x14ac:dyDescent="0.25">
      <c r="A88" s="349"/>
      <c r="B88" s="350"/>
      <c r="C88" s="351"/>
      <c r="D88" s="219"/>
      <c r="E88" s="220"/>
      <c r="F88" s="221"/>
      <c r="G88" s="219"/>
      <c r="H88" s="220"/>
      <c r="I88" s="221"/>
      <c r="J88" s="307"/>
      <c r="K88" s="308"/>
      <c r="L88" s="309"/>
      <c r="M88" s="227"/>
      <c r="N88" s="68"/>
    </row>
    <row r="89" spans="1:14" x14ac:dyDescent="0.25">
      <c r="A89" s="288" t="s">
        <v>74</v>
      </c>
      <c r="B89" s="339"/>
      <c r="C89" s="340"/>
      <c r="D89" s="200" t="s">
        <v>229</v>
      </c>
      <c r="E89" s="354"/>
      <c r="F89" s="354"/>
      <c r="G89" s="355" t="s">
        <v>230</v>
      </c>
      <c r="H89" s="355"/>
      <c r="I89" s="355"/>
      <c r="J89" s="301">
        <v>330427</v>
      </c>
      <c r="K89" s="388"/>
      <c r="L89" s="389"/>
      <c r="M89" s="225" t="s">
        <v>77</v>
      </c>
      <c r="N89" s="68"/>
    </row>
    <row r="90" spans="1:14" x14ac:dyDescent="0.25">
      <c r="A90" s="386"/>
      <c r="B90" s="342"/>
      <c r="C90" s="343"/>
      <c r="D90" s="354"/>
      <c r="E90" s="354"/>
      <c r="F90" s="354"/>
      <c r="G90" s="355"/>
      <c r="H90" s="355"/>
      <c r="I90" s="355"/>
      <c r="J90" s="390"/>
      <c r="K90" s="391"/>
      <c r="L90" s="392"/>
      <c r="M90" s="347"/>
      <c r="N90" s="68"/>
    </row>
    <row r="91" spans="1:14" x14ac:dyDescent="0.25">
      <c r="A91" s="386"/>
      <c r="B91" s="342"/>
      <c r="C91" s="343"/>
      <c r="D91" s="354"/>
      <c r="E91" s="354"/>
      <c r="F91" s="354"/>
      <c r="G91" s="355"/>
      <c r="H91" s="355"/>
      <c r="I91" s="355"/>
      <c r="J91" s="390"/>
      <c r="K91" s="391"/>
      <c r="L91" s="392"/>
      <c r="M91" s="347"/>
      <c r="N91" s="68"/>
    </row>
    <row r="92" spans="1:14" x14ac:dyDescent="0.25">
      <c r="A92" s="386"/>
      <c r="B92" s="342"/>
      <c r="C92" s="343"/>
      <c r="D92" s="354"/>
      <c r="E92" s="354"/>
      <c r="F92" s="354"/>
      <c r="G92" s="355"/>
      <c r="H92" s="355"/>
      <c r="I92" s="355"/>
      <c r="J92" s="390"/>
      <c r="K92" s="391"/>
      <c r="L92" s="392"/>
      <c r="M92" s="347"/>
      <c r="N92" s="68"/>
    </row>
    <row r="93" spans="1:14" hidden="1" x14ac:dyDescent="0.25">
      <c r="A93" s="387"/>
      <c r="B93" s="345"/>
      <c r="C93" s="346"/>
      <c r="D93" s="354"/>
      <c r="E93" s="354"/>
      <c r="F93" s="354"/>
      <c r="G93" s="355"/>
      <c r="H93" s="355"/>
      <c r="I93" s="355"/>
      <c r="J93" s="393"/>
      <c r="K93" s="394"/>
      <c r="L93" s="395"/>
      <c r="M93" s="348"/>
      <c r="N93" s="68"/>
    </row>
    <row r="94" spans="1:14" x14ac:dyDescent="0.25">
      <c r="A94" s="288" t="s">
        <v>74</v>
      </c>
      <c r="B94" s="289"/>
      <c r="C94" s="290"/>
      <c r="D94" s="213" t="s">
        <v>231</v>
      </c>
      <c r="E94" s="214"/>
      <c r="F94" s="215"/>
      <c r="G94" s="213" t="s">
        <v>222</v>
      </c>
      <c r="H94" s="214"/>
      <c r="I94" s="215"/>
      <c r="J94" s="301">
        <v>300000</v>
      </c>
      <c r="K94" s="302"/>
      <c r="L94" s="303"/>
      <c r="M94" s="225" t="s">
        <v>77</v>
      </c>
      <c r="N94" s="68"/>
    </row>
    <row r="95" spans="1:14" x14ac:dyDescent="0.25">
      <c r="A95" s="291"/>
      <c r="B95" s="292"/>
      <c r="C95" s="293"/>
      <c r="D95" s="216"/>
      <c r="E95" s="217"/>
      <c r="F95" s="218"/>
      <c r="G95" s="216"/>
      <c r="H95" s="217"/>
      <c r="I95" s="218"/>
      <c r="J95" s="304"/>
      <c r="K95" s="305"/>
      <c r="L95" s="306"/>
      <c r="M95" s="226"/>
      <c r="N95" s="68"/>
    </row>
    <row r="96" spans="1:14" x14ac:dyDescent="0.25">
      <c r="A96" s="291"/>
      <c r="B96" s="292"/>
      <c r="C96" s="293"/>
      <c r="D96" s="216"/>
      <c r="E96" s="217"/>
      <c r="F96" s="218"/>
      <c r="G96" s="216"/>
      <c r="H96" s="217"/>
      <c r="I96" s="218"/>
      <c r="J96" s="304"/>
      <c r="K96" s="305"/>
      <c r="L96" s="306"/>
      <c r="M96" s="226"/>
      <c r="N96" s="68"/>
    </row>
    <row r="97" spans="1:14" x14ac:dyDescent="0.25">
      <c r="A97" s="349"/>
      <c r="B97" s="350"/>
      <c r="C97" s="351"/>
      <c r="D97" s="219"/>
      <c r="E97" s="220"/>
      <c r="F97" s="221"/>
      <c r="G97" s="219"/>
      <c r="H97" s="220"/>
      <c r="I97" s="221"/>
      <c r="J97" s="307"/>
      <c r="K97" s="308"/>
      <c r="L97" s="309"/>
      <c r="M97" s="227"/>
      <c r="N97" s="68"/>
    </row>
    <row r="98" spans="1:14" x14ac:dyDescent="0.25">
      <c r="A98" s="288" t="s">
        <v>74</v>
      </c>
      <c r="B98" s="289"/>
      <c r="C98" s="290"/>
      <c r="D98" s="213" t="s">
        <v>324</v>
      </c>
      <c r="E98" s="214"/>
      <c r="F98" s="215"/>
      <c r="G98" s="213" t="s">
        <v>101</v>
      </c>
      <c r="H98" s="214"/>
      <c r="I98" s="215"/>
      <c r="J98" s="301">
        <v>2500000</v>
      </c>
      <c r="K98" s="302"/>
      <c r="L98" s="303"/>
      <c r="M98" s="225" t="s">
        <v>77</v>
      </c>
      <c r="N98" s="68"/>
    </row>
    <row r="99" spans="1:14" x14ac:dyDescent="0.25">
      <c r="A99" s="291"/>
      <c r="B99" s="292"/>
      <c r="C99" s="293"/>
      <c r="D99" s="216"/>
      <c r="E99" s="217"/>
      <c r="F99" s="218"/>
      <c r="G99" s="216"/>
      <c r="H99" s="217"/>
      <c r="I99" s="218"/>
      <c r="J99" s="304"/>
      <c r="K99" s="305"/>
      <c r="L99" s="306"/>
      <c r="M99" s="226"/>
      <c r="N99" s="300" t="s">
        <v>28</v>
      </c>
    </row>
    <row r="100" spans="1:14" x14ac:dyDescent="0.25">
      <c r="A100" s="291"/>
      <c r="B100" s="292"/>
      <c r="C100" s="293"/>
      <c r="D100" s="216"/>
      <c r="E100" s="217"/>
      <c r="F100" s="218"/>
      <c r="G100" s="216"/>
      <c r="H100" s="217"/>
      <c r="I100" s="218"/>
      <c r="J100" s="304"/>
      <c r="K100" s="305"/>
      <c r="L100" s="306"/>
      <c r="M100" s="226"/>
      <c r="N100" s="300"/>
    </row>
    <row r="101" spans="1:14" ht="15.75" thickBot="1" x14ac:dyDescent="0.3">
      <c r="A101" s="294"/>
      <c r="B101" s="295"/>
      <c r="C101" s="296"/>
      <c r="D101" s="297"/>
      <c r="E101" s="298"/>
      <c r="F101" s="299"/>
      <c r="G101" s="297"/>
      <c r="H101" s="298"/>
      <c r="I101" s="299"/>
      <c r="J101" s="356"/>
      <c r="K101" s="357"/>
      <c r="L101" s="358"/>
      <c r="M101" s="359"/>
      <c r="N101" s="300"/>
    </row>
    <row r="102" spans="1:14" ht="30" customHeight="1" thickBot="1" x14ac:dyDescent="0.3">
      <c r="A102" s="69"/>
      <c r="B102" s="69"/>
      <c r="C102" s="69"/>
      <c r="D102" s="70"/>
      <c r="E102" s="70"/>
      <c r="F102" s="70"/>
      <c r="G102" s="70"/>
      <c r="H102" s="70"/>
      <c r="I102" s="70"/>
      <c r="J102" s="72"/>
      <c r="K102" s="72"/>
      <c r="L102" s="72"/>
      <c r="M102" s="70"/>
      <c r="N102" s="68"/>
    </row>
    <row r="103" spans="1:14" x14ac:dyDescent="0.25">
      <c r="A103" s="313" t="s">
        <v>85</v>
      </c>
      <c r="B103" s="314"/>
      <c r="C103" s="314"/>
      <c r="D103" s="314"/>
      <c r="E103" s="314"/>
      <c r="F103" s="314"/>
      <c r="G103" s="314"/>
      <c r="H103" s="314"/>
      <c r="I103" s="314"/>
      <c r="J103" s="314"/>
      <c r="K103" s="314"/>
      <c r="L103" s="314"/>
      <c r="M103" s="315"/>
      <c r="N103" s="68"/>
    </row>
    <row r="104" spans="1:14" x14ac:dyDescent="0.25">
      <c r="A104" s="316"/>
      <c r="B104" s="317"/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8"/>
      <c r="N104" s="68"/>
    </row>
    <row r="105" spans="1:14" x14ac:dyDescent="0.25">
      <c r="A105" s="204" t="s">
        <v>74</v>
      </c>
      <c r="B105" s="205"/>
      <c r="C105" s="206"/>
      <c r="D105" s="267" t="s">
        <v>116</v>
      </c>
      <c r="E105" s="268"/>
      <c r="F105" s="269"/>
      <c r="G105" s="267" t="s">
        <v>325</v>
      </c>
      <c r="H105" s="268"/>
      <c r="I105" s="269"/>
      <c r="J105" s="301">
        <v>225000</v>
      </c>
      <c r="K105" s="302"/>
      <c r="L105" s="303"/>
      <c r="M105" s="276" t="s">
        <v>8</v>
      </c>
      <c r="N105" s="68"/>
    </row>
    <row r="106" spans="1:14" x14ac:dyDescent="0.25">
      <c r="A106" s="207"/>
      <c r="B106" s="208"/>
      <c r="C106" s="209"/>
      <c r="D106" s="270"/>
      <c r="E106" s="271"/>
      <c r="F106" s="272"/>
      <c r="G106" s="270"/>
      <c r="H106" s="271"/>
      <c r="I106" s="272"/>
      <c r="J106" s="304"/>
      <c r="K106" s="305"/>
      <c r="L106" s="306"/>
      <c r="M106" s="277"/>
      <c r="N106" s="68"/>
    </row>
    <row r="107" spans="1:14" x14ac:dyDescent="0.25">
      <c r="A107" s="207"/>
      <c r="B107" s="208"/>
      <c r="C107" s="209"/>
      <c r="D107" s="270"/>
      <c r="E107" s="271"/>
      <c r="F107" s="272"/>
      <c r="G107" s="270"/>
      <c r="H107" s="271"/>
      <c r="I107" s="272"/>
      <c r="J107" s="304"/>
      <c r="K107" s="305"/>
      <c r="L107" s="306"/>
      <c r="M107" s="277"/>
      <c r="N107" s="68"/>
    </row>
    <row r="108" spans="1:14" x14ac:dyDescent="0.25">
      <c r="A108" s="210"/>
      <c r="B108" s="211"/>
      <c r="C108" s="212"/>
      <c r="D108" s="273"/>
      <c r="E108" s="274"/>
      <c r="F108" s="275"/>
      <c r="G108" s="273"/>
      <c r="H108" s="274"/>
      <c r="I108" s="275"/>
      <c r="J108" s="307"/>
      <c r="K108" s="308"/>
      <c r="L108" s="309"/>
      <c r="M108" s="278"/>
      <c r="N108" s="68"/>
    </row>
    <row r="109" spans="1:14" x14ac:dyDescent="0.25">
      <c r="A109" s="204" t="s">
        <v>74</v>
      </c>
      <c r="B109" s="205"/>
      <c r="C109" s="206"/>
      <c r="D109" s="267" t="s">
        <v>78</v>
      </c>
      <c r="E109" s="268"/>
      <c r="F109" s="269"/>
      <c r="G109" s="267" t="s">
        <v>79</v>
      </c>
      <c r="H109" s="268"/>
      <c r="I109" s="269"/>
      <c r="J109" s="301">
        <v>500000</v>
      </c>
      <c r="K109" s="302"/>
      <c r="L109" s="303"/>
      <c r="M109" s="276" t="s">
        <v>8</v>
      </c>
      <c r="N109" s="68"/>
    </row>
    <row r="110" spans="1:14" x14ac:dyDescent="0.25">
      <c r="A110" s="207"/>
      <c r="B110" s="208"/>
      <c r="C110" s="209"/>
      <c r="D110" s="270"/>
      <c r="E110" s="271"/>
      <c r="F110" s="272"/>
      <c r="G110" s="270"/>
      <c r="H110" s="271"/>
      <c r="I110" s="272"/>
      <c r="J110" s="304"/>
      <c r="K110" s="305"/>
      <c r="L110" s="306"/>
      <c r="M110" s="277"/>
      <c r="N110" s="68"/>
    </row>
    <row r="111" spans="1:14" x14ac:dyDescent="0.25">
      <c r="A111" s="207"/>
      <c r="B111" s="208"/>
      <c r="C111" s="209"/>
      <c r="D111" s="270"/>
      <c r="E111" s="271"/>
      <c r="F111" s="272"/>
      <c r="G111" s="270"/>
      <c r="H111" s="271"/>
      <c r="I111" s="272"/>
      <c r="J111" s="304"/>
      <c r="K111" s="305"/>
      <c r="L111" s="306"/>
      <c r="M111" s="277"/>
      <c r="N111" s="68"/>
    </row>
    <row r="112" spans="1:14" ht="2.25" customHeight="1" x14ac:dyDescent="0.25">
      <c r="A112" s="210"/>
      <c r="B112" s="211"/>
      <c r="C112" s="212"/>
      <c r="D112" s="273"/>
      <c r="E112" s="274"/>
      <c r="F112" s="275"/>
      <c r="G112" s="273"/>
      <c r="H112" s="274"/>
      <c r="I112" s="275"/>
      <c r="J112" s="307"/>
      <c r="K112" s="308"/>
      <c r="L112" s="309"/>
      <c r="M112" s="278"/>
      <c r="N112" s="68"/>
    </row>
    <row r="113" spans="1:14" x14ac:dyDescent="0.25">
      <c r="A113" s="204" t="s">
        <v>74</v>
      </c>
      <c r="B113" s="205"/>
      <c r="C113" s="206"/>
      <c r="D113" s="267" t="s">
        <v>232</v>
      </c>
      <c r="E113" s="328"/>
      <c r="F113" s="329"/>
      <c r="G113" s="267" t="s">
        <v>233</v>
      </c>
      <c r="H113" s="328"/>
      <c r="I113" s="329"/>
      <c r="J113" s="336">
        <v>894000</v>
      </c>
      <c r="K113" s="328"/>
      <c r="L113" s="329"/>
      <c r="M113" s="276"/>
      <c r="N113" s="68"/>
    </row>
    <row r="114" spans="1:14" x14ac:dyDescent="0.25">
      <c r="A114" s="207"/>
      <c r="B114" s="208"/>
      <c r="C114" s="209"/>
      <c r="D114" s="330"/>
      <c r="E114" s="331"/>
      <c r="F114" s="332"/>
      <c r="G114" s="330"/>
      <c r="H114" s="331"/>
      <c r="I114" s="332"/>
      <c r="J114" s="330"/>
      <c r="K114" s="331"/>
      <c r="L114" s="332"/>
      <c r="M114" s="277"/>
      <c r="N114" s="68"/>
    </row>
    <row r="115" spans="1:14" x14ac:dyDescent="0.25">
      <c r="A115" s="207"/>
      <c r="B115" s="208"/>
      <c r="C115" s="209"/>
      <c r="D115" s="330"/>
      <c r="E115" s="331"/>
      <c r="F115" s="332"/>
      <c r="G115" s="330"/>
      <c r="H115" s="331"/>
      <c r="I115" s="332"/>
      <c r="J115" s="330"/>
      <c r="K115" s="331"/>
      <c r="L115" s="332"/>
      <c r="M115" s="277"/>
      <c r="N115" s="68"/>
    </row>
    <row r="116" spans="1:14" ht="9" customHeight="1" x14ac:dyDescent="0.25">
      <c r="A116" s="210"/>
      <c r="B116" s="211"/>
      <c r="C116" s="212"/>
      <c r="D116" s="333"/>
      <c r="E116" s="334"/>
      <c r="F116" s="335"/>
      <c r="G116" s="333"/>
      <c r="H116" s="334"/>
      <c r="I116" s="335"/>
      <c r="J116" s="333"/>
      <c r="K116" s="334"/>
      <c r="L116" s="335"/>
      <c r="M116" s="278"/>
      <c r="N116" s="68"/>
    </row>
    <row r="117" spans="1:14" x14ac:dyDescent="0.25">
      <c r="A117" s="204" t="s">
        <v>81</v>
      </c>
      <c r="B117" s="205"/>
      <c r="C117" s="206"/>
      <c r="D117" s="213" t="s">
        <v>326</v>
      </c>
      <c r="E117" s="214"/>
      <c r="F117" s="215"/>
      <c r="G117" s="213" t="s">
        <v>80</v>
      </c>
      <c r="H117" s="214"/>
      <c r="I117" s="215"/>
      <c r="J117" s="301">
        <v>1035000</v>
      </c>
      <c r="K117" s="302"/>
      <c r="L117" s="303"/>
      <c r="M117" s="276" t="s">
        <v>77</v>
      </c>
      <c r="N117" s="68"/>
    </row>
    <row r="118" spans="1:14" x14ac:dyDescent="0.25">
      <c r="A118" s="207"/>
      <c r="B118" s="208"/>
      <c r="C118" s="209"/>
      <c r="D118" s="216"/>
      <c r="E118" s="217"/>
      <c r="F118" s="218"/>
      <c r="G118" s="216"/>
      <c r="H118" s="217"/>
      <c r="I118" s="218"/>
      <c r="J118" s="304"/>
      <c r="K118" s="305"/>
      <c r="L118" s="306"/>
      <c r="M118" s="277"/>
      <c r="N118" s="68"/>
    </row>
    <row r="119" spans="1:14" x14ac:dyDescent="0.25">
      <c r="A119" s="207"/>
      <c r="B119" s="208"/>
      <c r="C119" s="209"/>
      <c r="D119" s="216"/>
      <c r="E119" s="217"/>
      <c r="F119" s="218"/>
      <c r="G119" s="216"/>
      <c r="H119" s="217"/>
      <c r="I119" s="218"/>
      <c r="J119" s="304"/>
      <c r="K119" s="305"/>
      <c r="L119" s="306"/>
      <c r="M119" s="277"/>
      <c r="N119" s="68"/>
    </row>
    <row r="120" spans="1:14" ht="8.25" customHeight="1" x14ac:dyDescent="0.25">
      <c r="A120" s="210"/>
      <c r="B120" s="211"/>
      <c r="C120" s="212"/>
      <c r="D120" s="219"/>
      <c r="E120" s="220"/>
      <c r="F120" s="221"/>
      <c r="G120" s="219"/>
      <c r="H120" s="220"/>
      <c r="I120" s="221"/>
      <c r="J120" s="307"/>
      <c r="K120" s="308"/>
      <c r="L120" s="309"/>
      <c r="M120" s="278"/>
      <c r="N120" s="68"/>
    </row>
    <row r="121" spans="1:14" x14ac:dyDescent="0.25">
      <c r="A121" s="204" t="s">
        <v>20</v>
      </c>
      <c r="B121" s="205"/>
      <c r="C121" s="206"/>
      <c r="D121" s="267" t="s">
        <v>82</v>
      </c>
      <c r="E121" s="268"/>
      <c r="F121" s="269"/>
      <c r="G121" s="267" t="s">
        <v>327</v>
      </c>
      <c r="H121" s="268"/>
      <c r="I121" s="269"/>
      <c r="J121" s="319">
        <v>67500</v>
      </c>
      <c r="K121" s="320"/>
      <c r="L121" s="321"/>
      <c r="M121" s="276" t="s">
        <v>8</v>
      </c>
      <c r="N121" s="68"/>
    </row>
    <row r="122" spans="1:14" x14ac:dyDescent="0.25">
      <c r="A122" s="207"/>
      <c r="B122" s="208"/>
      <c r="C122" s="209"/>
      <c r="D122" s="270"/>
      <c r="E122" s="271"/>
      <c r="F122" s="272"/>
      <c r="G122" s="270"/>
      <c r="H122" s="271"/>
      <c r="I122" s="272"/>
      <c r="J122" s="322"/>
      <c r="K122" s="323"/>
      <c r="L122" s="324"/>
      <c r="M122" s="277"/>
      <c r="N122" s="68"/>
    </row>
    <row r="123" spans="1:14" x14ac:dyDescent="0.25">
      <c r="A123" s="207"/>
      <c r="B123" s="208"/>
      <c r="C123" s="209"/>
      <c r="D123" s="270"/>
      <c r="E123" s="271"/>
      <c r="F123" s="272"/>
      <c r="G123" s="270"/>
      <c r="H123" s="271"/>
      <c r="I123" s="272"/>
      <c r="J123" s="322"/>
      <c r="K123" s="323"/>
      <c r="L123" s="324"/>
      <c r="M123" s="277"/>
      <c r="N123" s="68"/>
    </row>
    <row r="124" spans="1:14" ht="8.25" customHeight="1" x14ac:dyDescent="0.25">
      <c r="A124" s="210"/>
      <c r="B124" s="211"/>
      <c r="C124" s="212"/>
      <c r="D124" s="273"/>
      <c r="E124" s="274"/>
      <c r="F124" s="275"/>
      <c r="G124" s="273"/>
      <c r="H124" s="274"/>
      <c r="I124" s="275"/>
      <c r="J124" s="325"/>
      <c r="K124" s="326"/>
      <c r="L124" s="327"/>
      <c r="M124" s="278"/>
      <c r="N124" s="68"/>
    </row>
    <row r="125" spans="1:14" x14ac:dyDescent="0.25">
      <c r="A125" s="204" t="s">
        <v>83</v>
      </c>
      <c r="B125" s="205"/>
      <c r="C125" s="206"/>
      <c r="D125" s="213" t="s">
        <v>84</v>
      </c>
      <c r="E125" s="214"/>
      <c r="F125" s="215"/>
      <c r="G125" s="213" t="s">
        <v>236</v>
      </c>
      <c r="H125" s="214"/>
      <c r="I125" s="215"/>
      <c r="J125" s="301">
        <v>500000</v>
      </c>
      <c r="K125" s="302"/>
      <c r="L125" s="303"/>
      <c r="M125" s="276" t="s">
        <v>77</v>
      </c>
      <c r="N125" s="68"/>
    </row>
    <row r="126" spans="1:14" x14ac:dyDescent="0.25">
      <c r="A126" s="207"/>
      <c r="B126" s="208"/>
      <c r="C126" s="209"/>
      <c r="D126" s="216"/>
      <c r="E126" s="217"/>
      <c r="F126" s="218"/>
      <c r="G126" s="216"/>
      <c r="H126" s="217"/>
      <c r="I126" s="218"/>
      <c r="J126" s="304"/>
      <c r="K126" s="305"/>
      <c r="L126" s="306"/>
      <c r="M126" s="277"/>
      <c r="N126" s="68"/>
    </row>
    <row r="127" spans="1:14" x14ac:dyDescent="0.25">
      <c r="A127" s="207"/>
      <c r="B127" s="208"/>
      <c r="C127" s="209"/>
      <c r="D127" s="216"/>
      <c r="E127" s="217"/>
      <c r="F127" s="218"/>
      <c r="G127" s="216"/>
      <c r="H127" s="217"/>
      <c r="I127" s="218"/>
      <c r="J127" s="304"/>
      <c r="K127" s="305"/>
      <c r="L127" s="306"/>
      <c r="M127" s="277"/>
      <c r="N127" s="68"/>
    </row>
    <row r="128" spans="1:14" x14ac:dyDescent="0.25">
      <c r="A128" s="210"/>
      <c r="B128" s="211"/>
      <c r="C128" s="212"/>
      <c r="D128" s="219"/>
      <c r="E128" s="220"/>
      <c r="F128" s="221"/>
      <c r="G128" s="219"/>
      <c r="H128" s="220"/>
      <c r="I128" s="221"/>
      <c r="J128" s="307"/>
      <c r="K128" s="308"/>
      <c r="L128" s="309"/>
      <c r="M128" s="278"/>
      <c r="N128" s="68"/>
    </row>
    <row r="129" spans="1:14" ht="15" customHeight="1" x14ac:dyDescent="0.25">
      <c r="A129" s="204" t="s">
        <v>234</v>
      </c>
      <c r="B129" s="205"/>
      <c r="C129" s="206"/>
      <c r="D129" s="213" t="s">
        <v>354</v>
      </c>
      <c r="E129" s="214"/>
      <c r="F129" s="215"/>
      <c r="G129" s="213" t="s">
        <v>354</v>
      </c>
      <c r="H129" s="214"/>
      <c r="I129" s="215"/>
      <c r="J129" s="301">
        <v>3000000</v>
      </c>
      <c r="K129" s="302"/>
      <c r="L129" s="303"/>
      <c r="M129" s="276" t="s">
        <v>77</v>
      </c>
      <c r="N129" s="68"/>
    </row>
    <row r="130" spans="1:14" x14ac:dyDescent="0.25">
      <c r="A130" s="207"/>
      <c r="B130" s="208"/>
      <c r="C130" s="209"/>
      <c r="D130" s="216"/>
      <c r="E130" s="217"/>
      <c r="F130" s="218"/>
      <c r="G130" s="216"/>
      <c r="H130" s="217"/>
      <c r="I130" s="218"/>
      <c r="J130" s="304"/>
      <c r="K130" s="305"/>
      <c r="L130" s="306"/>
      <c r="M130" s="277"/>
      <c r="N130" s="68"/>
    </row>
    <row r="131" spans="1:14" x14ac:dyDescent="0.25">
      <c r="A131" s="207"/>
      <c r="B131" s="208"/>
      <c r="C131" s="209"/>
      <c r="D131" s="216"/>
      <c r="E131" s="217"/>
      <c r="F131" s="218"/>
      <c r="G131" s="216"/>
      <c r="H131" s="217"/>
      <c r="I131" s="218"/>
      <c r="J131" s="304"/>
      <c r="K131" s="305"/>
      <c r="L131" s="306"/>
      <c r="M131" s="277"/>
      <c r="N131" s="68"/>
    </row>
    <row r="132" spans="1:14" x14ac:dyDescent="0.25">
      <c r="A132" s="210"/>
      <c r="B132" s="211"/>
      <c r="C132" s="212"/>
      <c r="D132" s="219"/>
      <c r="E132" s="220"/>
      <c r="F132" s="221"/>
      <c r="G132" s="219"/>
      <c r="H132" s="220"/>
      <c r="I132" s="221"/>
      <c r="J132" s="307"/>
      <c r="K132" s="308"/>
      <c r="L132" s="309"/>
      <c r="M132" s="278"/>
      <c r="N132" s="68"/>
    </row>
    <row r="133" spans="1:14" ht="23.25" customHeight="1" thickBot="1" x14ac:dyDescent="0.3">
      <c r="A133" s="191" t="s">
        <v>235</v>
      </c>
      <c r="B133" s="192"/>
      <c r="C133" s="192"/>
      <c r="D133" s="192"/>
      <c r="E133" s="192"/>
      <c r="F133" s="193"/>
      <c r="G133" s="194" t="s">
        <v>21</v>
      </c>
      <c r="H133" s="195"/>
      <c r="I133" s="196"/>
      <c r="J133" s="310">
        <f>SUM(J60:L132)</f>
        <v>38955000</v>
      </c>
      <c r="K133" s="311"/>
      <c r="L133" s="312"/>
      <c r="M133" s="30"/>
      <c r="N133" s="68"/>
    </row>
    <row r="134" spans="1:14" ht="15.75" x14ac:dyDescent="0.25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68"/>
    </row>
    <row r="135" spans="1:14" ht="3.75" customHeight="1" thickBot="1" x14ac:dyDescent="0.3">
      <c r="N135" s="300" t="s">
        <v>162</v>
      </c>
    </row>
    <row r="136" spans="1:14" ht="24.75" customHeight="1" thickBot="1" x14ac:dyDescent="0.3">
      <c r="A136" s="96"/>
      <c r="B136" s="97" t="s">
        <v>87</v>
      </c>
      <c r="C136" s="97"/>
      <c r="D136" s="97"/>
      <c r="E136" s="97"/>
      <c r="F136" s="361" t="str">
        <f>$A$56</f>
        <v>Fecha: 19 de setiembre  2017</v>
      </c>
      <c r="G136" s="362"/>
      <c r="H136" s="97"/>
      <c r="I136" s="97"/>
      <c r="J136" s="363">
        <f>+J133+J55</f>
        <v>246842360.19999999</v>
      </c>
      <c r="K136" s="363"/>
      <c r="L136" s="364"/>
      <c r="N136" s="300"/>
    </row>
    <row r="137" spans="1:14" ht="15" customHeight="1" x14ac:dyDescent="0.25">
      <c r="A137" s="99"/>
      <c r="B137" s="360"/>
      <c r="C137" s="360"/>
      <c r="D137" s="360"/>
      <c r="E137" s="101"/>
      <c r="F137" s="101"/>
      <c r="G137" s="98"/>
      <c r="H137" s="98"/>
      <c r="I137" s="98"/>
      <c r="J137" s="98"/>
      <c r="K137" s="98"/>
      <c r="L137" s="98"/>
      <c r="N137" s="300"/>
    </row>
  </sheetData>
  <mergeCells count="165">
    <mergeCell ref="D51:F54"/>
    <mergeCell ref="A51:C54"/>
    <mergeCell ref="M51:M54"/>
    <mergeCell ref="J51:L54"/>
    <mergeCell ref="G51:I54"/>
    <mergeCell ref="N54:N56"/>
    <mergeCell ref="A55:F55"/>
    <mergeCell ref="G55:I55"/>
    <mergeCell ref="A58:M59"/>
    <mergeCell ref="J55:L55"/>
    <mergeCell ref="A56:E56"/>
    <mergeCell ref="A94:C97"/>
    <mergeCell ref="D94:F97"/>
    <mergeCell ref="G94:I97"/>
    <mergeCell ref="J94:L97"/>
    <mergeCell ref="M94:M97"/>
    <mergeCell ref="A89:C93"/>
    <mergeCell ref="D89:F93"/>
    <mergeCell ref="G89:I93"/>
    <mergeCell ref="J89:L93"/>
    <mergeCell ref="M89:M93"/>
    <mergeCell ref="N43:N46"/>
    <mergeCell ref="A47:C50"/>
    <mergeCell ref="D47:F50"/>
    <mergeCell ref="G47:I50"/>
    <mergeCell ref="J47:L50"/>
    <mergeCell ref="M47:M50"/>
    <mergeCell ref="A43:C46"/>
    <mergeCell ref="D43:F46"/>
    <mergeCell ref="G43:I46"/>
    <mergeCell ref="J43:L46"/>
    <mergeCell ref="M43:M46"/>
    <mergeCell ref="A27:C30"/>
    <mergeCell ref="D27:F30"/>
    <mergeCell ref="G27:I30"/>
    <mergeCell ref="J27:L30"/>
    <mergeCell ref="M27:M30"/>
    <mergeCell ref="A23:C26"/>
    <mergeCell ref="D23:F26"/>
    <mergeCell ref="G23:I26"/>
    <mergeCell ref="A10:M10"/>
    <mergeCell ref="J23:L26"/>
    <mergeCell ref="M23:M26"/>
    <mergeCell ref="D7:F8"/>
    <mergeCell ref="G7:I8"/>
    <mergeCell ref="A1:M2"/>
    <mergeCell ref="A3:M4"/>
    <mergeCell ref="A5:C8"/>
    <mergeCell ref="D5:I6"/>
    <mergeCell ref="J5:L8"/>
    <mergeCell ref="M5:M8"/>
    <mergeCell ref="J19:L22"/>
    <mergeCell ref="M19:M22"/>
    <mergeCell ref="A11:C14"/>
    <mergeCell ref="D11:F14"/>
    <mergeCell ref="G11:I14"/>
    <mergeCell ref="J11:L14"/>
    <mergeCell ref="M11:M14"/>
    <mergeCell ref="A15:C18"/>
    <mergeCell ref="D15:F18"/>
    <mergeCell ref="G15:I18"/>
    <mergeCell ref="J15:L18"/>
    <mergeCell ref="M15:M18"/>
    <mergeCell ref="A19:C22"/>
    <mergeCell ref="D19:F22"/>
    <mergeCell ref="G19:I22"/>
    <mergeCell ref="G31:I34"/>
    <mergeCell ref="J31:L34"/>
    <mergeCell ref="M31:M34"/>
    <mergeCell ref="A35:C38"/>
    <mergeCell ref="D35:F38"/>
    <mergeCell ref="G35:I38"/>
    <mergeCell ref="J35:L38"/>
    <mergeCell ref="M35:M38"/>
    <mergeCell ref="A39:C42"/>
    <mergeCell ref="D39:F42"/>
    <mergeCell ref="G39:I42"/>
    <mergeCell ref="J39:L42"/>
    <mergeCell ref="M39:M42"/>
    <mergeCell ref="A31:C34"/>
    <mergeCell ref="D31:F34"/>
    <mergeCell ref="G98:I101"/>
    <mergeCell ref="J98:L101"/>
    <mergeCell ref="M98:M101"/>
    <mergeCell ref="B137:D137"/>
    <mergeCell ref="A60:C63"/>
    <mergeCell ref="D60:F63"/>
    <mergeCell ref="G60:I63"/>
    <mergeCell ref="J60:L63"/>
    <mergeCell ref="M60:M63"/>
    <mergeCell ref="A64:C67"/>
    <mergeCell ref="D64:F67"/>
    <mergeCell ref="G64:I67"/>
    <mergeCell ref="J64:L67"/>
    <mergeCell ref="M64:M67"/>
    <mergeCell ref="A68:C71"/>
    <mergeCell ref="D68:F71"/>
    <mergeCell ref="G68:I71"/>
    <mergeCell ref="J68:L71"/>
    <mergeCell ref="M68:M71"/>
    <mergeCell ref="F136:G136"/>
    <mergeCell ref="J136:L136"/>
    <mergeCell ref="A72:C75"/>
    <mergeCell ref="D72:F75"/>
    <mergeCell ref="G72:I75"/>
    <mergeCell ref="J72:L75"/>
    <mergeCell ref="M72:M75"/>
    <mergeCell ref="A76:C80"/>
    <mergeCell ref="G81:I84"/>
    <mergeCell ref="J81:L84"/>
    <mergeCell ref="M81:M84"/>
    <mergeCell ref="A85:C88"/>
    <mergeCell ref="D85:F88"/>
    <mergeCell ref="G85:I88"/>
    <mergeCell ref="J85:L88"/>
    <mergeCell ref="M85:M88"/>
    <mergeCell ref="J76:L80"/>
    <mergeCell ref="M76:M80"/>
    <mergeCell ref="A81:C84"/>
    <mergeCell ref="D81:F84"/>
    <mergeCell ref="D76:F80"/>
    <mergeCell ref="G76:I80"/>
    <mergeCell ref="J117:L120"/>
    <mergeCell ref="M117:M120"/>
    <mergeCell ref="M105:M108"/>
    <mergeCell ref="A109:C112"/>
    <mergeCell ref="D109:F112"/>
    <mergeCell ref="G109:I112"/>
    <mergeCell ref="J109:L112"/>
    <mergeCell ref="M109:M112"/>
    <mergeCell ref="A113:C116"/>
    <mergeCell ref="D113:F116"/>
    <mergeCell ref="G113:I116"/>
    <mergeCell ref="J113:L116"/>
    <mergeCell ref="M113:M116"/>
    <mergeCell ref="A105:C108"/>
    <mergeCell ref="D105:F108"/>
    <mergeCell ref="G105:I108"/>
    <mergeCell ref="J105:L108"/>
    <mergeCell ref="D117:F120"/>
    <mergeCell ref="G117:I120"/>
    <mergeCell ref="A98:C101"/>
    <mergeCell ref="D98:F101"/>
    <mergeCell ref="N99:N101"/>
    <mergeCell ref="N135:N137"/>
    <mergeCell ref="A129:C132"/>
    <mergeCell ref="D129:F132"/>
    <mergeCell ref="G129:I132"/>
    <mergeCell ref="J129:L132"/>
    <mergeCell ref="M129:M132"/>
    <mergeCell ref="A133:F133"/>
    <mergeCell ref="G133:I133"/>
    <mergeCell ref="J133:L133"/>
    <mergeCell ref="A103:M104"/>
    <mergeCell ref="A121:C124"/>
    <mergeCell ref="D121:F124"/>
    <mergeCell ref="G121:I124"/>
    <mergeCell ref="J121:L124"/>
    <mergeCell ref="M121:M124"/>
    <mergeCell ref="A125:C128"/>
    <mergeCell ref="D125:F128"/>
    <mergeCell ref="G125:I128"/>
    <mergeCell ref="J125:L128"/>
    <mergeCell ref="M125:M128"/>
    <mergeCell ref="A117:C120"/>
  </mergeCells>
  <printOptions horizontalCentered="1" verticalCentered="1"/>
  <pageMargins left="0.47244094488188981" right="0.35433070866141736" top="0.31496062992125984" bottom="0.31496062992125984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activeCell="D83" sqref="D83"/>
    </sheetView>
  </sheetViews>
  <sheetFormatPr baseColWidth="10" defaultRowHeight="15" x14ac:dyDescent="0.25"/>
  <cols>
    <col min="1" max="1" width="21.5703125" customWidth="1"/>
    <col min="2" max="3" width="20.42578125" customWidth="1"/>
    <col min="4" max="4" width="21" customWidth="1"/>
    <col min="5" max="7" width="4" customWidth="1"/>
    <col min="8" max="8" width="16.5703125" customWidth="1"/>
    <col min="9" max="9" width="12.85546875" customWidth="1"/>
    <col min="10" max="10" width="12.5703125" customWidth="1"/>
    <col min="11" max="11" width="13.5703125" customWidth="1"/>
    <col min="255" max="255" width="23" customWidth="1"/>
    <col min="256" max="257" width="20.42578125" customWidth="1"/>
    <col min="258" max="258" width="29.28515625" customWidth="1"/>
    <col min="259" max="261" width="4" customWidth="1"/>
    <col min="262" max="262" width="16.85546875" customWidth="1"/>
    <col min="263" max="263" width="12.85546875" customWidth="1"/>
    <col min="264" max="264" width="15.42578125" customWidth="1"/>
    <col min="265" max="265" width="18.28515625" customWidth="1"/>
    <col min="266" max="266" width="17.85546875" customWidth="1"/>
    <col min="267" max="267" width="14.140625" customWidth="1"/>
    <col min="511" max="511" width="23" customWidth="1"/>
    <col min="512" max="513" width="20.42578125" customWidth="1"/>
    <col min="514" max="514" width="29.28515625" customWidth="1"/>
    <col min="515" max="517" width="4" customWidth="1"/>
    <col min="518" max="518" width="16.85546875" customWidth="1"/>
    <col min="519" max="519" width="12.85546875" customWidth="1"/>
    <col min="520" max="520" width="15.42578125" customWidth="1"/>
    <col min="521" max="521" width="18.28515625" customWidth="1"/>
    <col min="522" max="522" width="17.85546875" customWidth="1"/>
    <col min="523" max="523" width="14.140625" customWidth="1"/>
    <col min="767" max="767" width="23" customWidth="1"/>
    <col min="768" max="769" width="20.42578125" customWidth="1"/>
    <col min="770" max="770" width="29.28515625" customWidth="1"/>
    <col min="771" max="773" width="4" customWidth="1"/>
    <col min="774" max="774" width="16.85546875" customWidth="1"/>
    <col min="775" max="775" width="12.85546875" customWidth="1"/>
    <col min="776" max="776" width="15.42578125" customWidth="1"/>
    <col min="777" max="777" width="18.28515625" customWidth="1"/>
    <col min="778" max="778" width="17.85546875" customWidth="1"/>
    <col min="779" max="779" width="14.140625" customWidth="1"/>
    <col min="1023" max="1023" width="23" customWidth="1"/>
    <col min="1024" max="1025" width="20.42578125" customWidth="1"/>
    <col min="1026" max="1026" width="29.28515625" customWidth="1"/>
    <col min="1027" max="1029" width="4" customWidth="1"/>
    <col min="1030" max="1030" width="16.85546875" customWidth="1"/>
    <col min="1031" max="1031" width="12.85546875" customWidth="1"/>
    <col min="1032" max="1032" width="15.42578125" customWidth="1"/>
    <col min="1033" max="1033" width="18.28515625" customWidth="1"/>
    <col min="1034" max="1034" width="17.85546875" customWidth="1"/>
    <col min="1035" max="1035" width="14.140625" customWidth="1"/>
    <col min="1279" max="1279" width="23" customWidth="1"/>
    <col min="1280" max="1281" width="20.42578125" customWidth="1"/>
    <col min="1282" max="1282" width="29.28515625" customWidth="1"/>
    <col min="1283" max="1285" width="4" customWidth="1"/>
    <col min="1286" max="1286" width="16.85546875" customWidth="1"/>
    <col min="1287" max="1287" width="12.85546875" customWidth="1"/>
    <col min="1288" max="1288" width="15.42578125" customWidth="1"/>
    <col min="1289" max="1289" width="18.28515625" customWidth="1"/>
    <col min="1290" max="1290" width="17.85546875" customWidth="1"/>
    <col min="1291" max="1291" width="14.140625" customWidth="1"/>
    <col min="1535" max="1535" width="23" customWidth="1"/>
    <col min="1536" max="1537" width="20.42578125" customWidth="1"/>
    <col min="1538" max="1538" width="29.28515625" customWidth="1"/>
    <col min="1539" max="1541" width="4" customWidth="1"/>
    <col min="1542" max="1542" width="16.85546875" customWidth="1"/>
    <col min="1543" max="1543" width="12.85546875" customWidth="1"/>
    <col min="1544" max="1544" width="15.42578125" customWidth="1"/>
    <col min="1545" max="1545" width="18.28515625" customWidth="1"/>
    <col min="1546" max="1546" width="17.85546875" customWidth="1"/>
    <col min="1547" max="1547" width="14.140625" customWidth="1"/>
    <col min="1791" max="1791" width="23" customWidth="1"/>
    <col min="1792" max="1793" width="20.42578125" customWidth="1"/>
    <col min="1794" max="1794" width="29.28515625" customWidth="1"/>
    <col min="1795" max="1797" width="4" customWidth="1"/>
    <col min="1798" max="1798" width="16.85546875" customWidth="1"/>
    <col min="1799" max="1799" width="12.85546875" customWidth="1"/>
    <col min="1800" max="1800" width="15.42578125" customWidth="1"/>
    <col min="1801" max="1801" width="18.28515625" customWidth="1"/>
    <col min="1802" max="1802" width="17.85546875" customWidth="1"/>
    <col min="1803" max="1803" width="14.140625" customWidth="1"/>
    <col min="2047" max="2047" width="23" customWidth="1"/>
    <col min="2048" max="2049" width="20.42578125" customWidth="1"/>
    <col min="2050" max="2050" width="29.28515625" customWidth="1"/>
    <col min="2051" max="2053" width="4" customWidth="1"/>
    <col min="2054" max="2054" width="16.85546875" customWidth="1"/>
    <col min="2055" max="2055" width="12.85546875" customWidth="1"/>
    <col min="2056" max="2056" width="15.42578125" customWidth="1"/>
    <col min="2057" max="2057" width="18.28515625" customWidth="1"/>
    <col min="2058" max="2058" width="17.85546875" customWidth="1"/>
    <col min="2059" max="2059" width="14.140625" customWidth="1"/>
    <col min="2303" max="2303" width="23" customWidth="1"/>
    <col min="2304" max="2305" width="20.42578125" customWidth="1"/>
    <col min="2306" max="2306" width="29.28515625" customWidth="1"/>
    <col min="2307" max="2309" width="4" customWidth="1"/>
    <col min="2310" max="2310" width="16.85546875" customWidth="1"/>
    <col min="2311" max="2311" width="12.85546875" customWidth="1"/>
    <col min="2312" max="2312" width="15.42578125" customWidth="1"/>
    <col min="2313" max="2313" width="18.28515625" customWidth="1"/>
    <col min="2314" max="2314" width="17.85546875" customWidth="1"/>
    <col min="2315" max="2315" width="14.140625" customWidth="1"/>
    <col min="2559" max="2559" width="23" customWidth="1"/>
    <col min="2560" max="2561" width="20.42578125" customWidth="1"/>
    <col min="2562" max="2562" width="29.28515625" customWidth="1"/>
    <col min="2563" max="2565" width="4" customWidth="1"/>
    <col min="2566" max="2566" width="16.85546875" customWidth="1"/>
    <col min="2567" max="2567" width="12.85546875" customWidth="1"/>
    <col min="2568" max="2568" width="15.42578125" customWidth="1"/>
    <col min="2569" max="2569" width="18.28515625" customWidth="1"/>
    <col min="2570" max="2570" width="17.85546875" customWidth="1"/>
    <col min="2571" max="2571" width="14.140625" customWidth="1"/>
    <col min="2815" max="2815" width="23" customWidth="1"/>
    <col min="2816" max="2817" width="20.42578125" customWidth="1"/>
    <col min="2818" max="2818" width="29.28515625" customWidth="1"/>
    <col min="2819" max="2821" width="4" customWidth="1"/>
    <col min="2822" max="2822" width="16.85546875" customWidth="1"/>
    <col min="2823" max="2823" width="12.85546875" customWidth="1"/>
    <col min="2824" max="2824" width="15.42578125" customWidth="1"/>
    <col min="2825" max="2825" width="18.28515625" customWidth="1"/>
    <col min="2826" max="2826" width="17.85546875" customWidth="1"/>
    <col min="2827" max="2827" width="14.140625" customWidth="1"/>
    <col min="3071" max="3071" width="23" customWidth="1"/>
    <col min="3072" max="3073" width="20.42578125" customWidth="1"/>
    <col min="3074" max="3074" width="29.28515625" customWidth="1"/>
    <col min="3075" max="3077" width="4" customWidth="1"/>
    <col min="3078" max="3078" width="16.85546875" customWidth="1"/>
    <col min="3079" max="3079" width="12.85546875" customWidth="1"/>
    <col min="3080" max="3080" width="15.42578125" customWidth="1"/>
    <col min="3081" max="3081" width="18.28515625" customWidth="1"/>
    <col min="3082" max="3082" width="17.85546875" customWidth="1"/>
    <col min="3083" max="3083" width="14.140625" customWidth="1"/>
    <col min="3327" max="3327" width="23" customWidth="1"/>
    <col min="3328" max="3329" width="20.42578125" customWidth="1"/>
    <col min="3330" max="3330" width="29.28515625" customWidth="1"/>
    <col min="3331" max="3333" width="4" customWidth="1"/>
    <col min="3334" max="3334" width="16.85546875" customWidth="1"/>
    <col min="3335" max="3335" width="12.85546875" customWidth="1"/>
    <col min="3336" max="3336" width="15.42578125" customWidth="1"/>
    <col min="3337" max="3337" width="18.28515625" customWidth="1"/>
    <col min="3338" max="3338" width="17.85546875" customWidth="1"/>
    <col min="3339" max="3339" width="14.140625" customWidth="1"/>
    <col min="3583" max="3583" width="23" customWidth="1"/>
    <col min="3584" max="3585" width="20.42578125" customWidth="1"/>
    <col min="3586" max="3586" width="29.28515625" customWidth="1"/>
    <col min="3587" max="3589" width="4" customWidth="1"/>
    <col min="3590" max="3590" width="16.85546875" customWidth="1"/>
    <col min="3591" max="3591" width="12.85546875" customWidth="1"/>
    <col min="3592" max="3592" width="15.42578125" customWidth="1"/>
    <col min="3593" max="3593" width="18.28515625" customWidth="1"/>
    <col min="3594" max="3594" width="17.85546875" customWidth="1"/>
    <col min="3595" max="3595" width="14.140625" customWidth="1"/>
    <col min="3839" max="3839" width="23" customWidth="1"/>
    <col min="3840" max="3841" width="20.42578125" customWidth="1"/>
    <col min="3842" max="3842" width="29.28515625" customWidth="1"/>
    <col min="3843" max="3845" width="4" customWidth="1"/>
    <col min="3846" max="3846" width="16.85546875" customWidth="1"/>
    <col min="3847" max="3847" width="12.85546875" customWidth="1"/>
    <col min="3848" max="3848" width="15.42578125" customWidth="1"/>
    <col min="3849" max="3849" width="18.28515625" customWidth="1"/>
    <col min="3850" max="3850" width="17.85546875" customWidth="1"/>
    <col min="3851" max="3851" width="14.140625" customWidth="1"/>
    <col min="4095" max="4095" width="23" customWidth="1"/>
    <col min="4096" max="4097" width="20.42578125" customWidth="1"/>
    <col min="4098" max="4098" width="29.28515625" customWidth="1"/>
    <col min="4099" max="4101" width="4" customWidth="1"/>
    <col min="4102" max="4102" width="16.85546875" customWidth="1"/>
    <col min="4103" max="4103" width="12.85546875" customWidth="1"/>
    <col min="4104" max="4104" width="15.42578125" customWidth="1"/>
    <col min="4105" max="4105" width="18.28515625" customWidth="1"/>
    <col min="4106" max="4106" width="17.85546875" customWidth="1"/>
    <col min="4107" max="4107" width="14.140625" customWidth="1"/>
    <col min="4351" max="4351" width="23" customWidth="1"/>
    <col min="4352" max="4353" width="20.42578125" customWidth="1"/>
    <col min="4354" max="4354" width="29.28515625" customWidth="1"/>
    <col min="4355" max="4357" width="4" customWidth="1"/>
    <col min="4358" max="4358" width="16.85546875" customWidth="1"/>
    <col min="4359" max="4359" width="12.85546875" customWidth="1"/>
    <col min="4360" max="4360" width="15.42578125" customWidth="1"/>
    <col min="4361" max="4361" width="18.28515625" customWidth="1"/>
    <col min="4362" max="4362" width="17.85546875" customWidth="1"/>
    <col min="4363" max="4363" width="14.140625" customWidth="1"/>
    <col min="4607" max="4607" width="23" customWidth="1"/>
    <col min="4608" max="4609" width="20.42578125" customWidth="1"/>
    <col min="4610" max="4610" width="29.28515625" customWidth="1"/>
    <col min="4611" max="4613" width="4" customWidth="1"/>
    <col min="4614" max="4614" width="16.85546875" customWidth="1"/>
    <col min="4615" max="4615" width="12.85546875" customWidth="1"/>
    <col min="4616" max="4616" width="15.42578125" customWidth="1"/>
    <col min="4617" max="4617" width="18.28515625" customWidth="1"/>
    <col min="4618" max="4618" width="17.85546875" customWidth="1"/>
    <col min="4619" max="4619" width="14.140625" customWidth="1"/>
    <col min="4863" max="4863" width="23" customWidth="1"/>
    <col min="4864" max="4865" width="20.42578125" customWidth="1"/>
    <col min="4866" max="4866" width="29.28515625" customWidth="1"/>
    <col min="4867" max="4869" width="4" customWidth="1"/>
    <col min="4870" max="4870" width="16.85546875" customWidth="1"/>
    <col min="4871" max="4871" width="12.85546875" customWidth="1"/>
    <col min="4872" max="4872" width="15.42578125" customWidth="1"/>
    <col min="4873" max="4873" width="18.28515625" customWidth="1"/>
    <col min="4874" max="4874" width="17.85546875" customWidth="1"/>
    <col min="4875" max="4875" width="14.140625" customWidth="1"/>
    <col min="5119" max="5119" width="23" customWidth="1"/>
    <col min="5120" max="5121" width="20.42578125" customWidth="1"/>
    <col min="5122" max="5122" width="29.28515625" customWidth="1"/>
    <col min="5123" max="5125" width="4" customWidth="1"/>
    <col min="5126" max="5126" width="16.85546875" customWidth="1"/>
    <col min="5127" max="5127" width="12.85546875" customWidth="1"/>
    <col min="5128" max="5128" width="15.42578125" customWidth="1"/>
    <col min="5129" max="5129" width="18.28515625" customWidth="1"/>
    <col min="5130" max="5130" width="17.85546875" customWidth="1"/>
    <col min="5131" max="5131" width="14.140625" customWidth="1"/>
    <col min="5375" max="5375" width="23" customWidth="1"/>
    <col min="5376" max="5377" width="20.42578125" customWidth="1"/>
    <col min="5378" max="5378" width="29.28515625" customWidth="1"/>
    <col min="5379" max="5381" width="4" customWidth="1"/>
    <col min="5382" max="5382" width="16.85546875" customWidth="1"/>
    <col min="5383" max="5383" width="12.85546875" customWidth="1"/>
    <col min="5384" max="5384" width="15.42578125" customWidth="1"/>
    <col min="5385" max="5385" width="18.28515625" customWidth="1"/>
    <col min="5386" max="5386" width="17.85546875" customWidth="1"/>
    <col min="5387" max="5387" width="14.140625" customWidth="1"/>
    <col min="5631" max="5631" width="23" customWidth="1"/>
    <col min="5632" max="5633" width="20.42578125" customWidth="1"/>
    <col min="5634" max="5634" width="29.28515625" customWidth="1"/>
    <col min="5635" max="5637" width="4" customWidth="1"/>
    <col min="5638" max="5638" width="16.85546875" customWidth="1"/>
    <col min="5639" max="5639" width="12.85546875" customWidth="1"/>
    <col min="5640" max="5640" width="15.42578125" customWidth="1"/>
    <col min="5641" max="5641" width="18.28515625" customWidth="1"/>
    <col min="5642" max="5642" width="17.85546875" customWidth="1"/>
    <col min="5643" max="5643" width="14.140625" customWidth="1"/>
    <col min="5887" max="5887" width="23" customWidth="1"/>
    <col min="5888" max="5889" width="20.42578125" customWidth="1"/>
    <col min="5890" max="5890" width="29.28515625" customWidth="1"/>
    <col min="5891" max="5893" width="4" customWidth="1"/>
    <col min="5894" max="5894" width="16.85546875" customWidth="1"/>
    <col min="5895" max="5895" width="12.85546875" customWidth="1"/>
    <col min="5896" max="5896" width="15.42578125" customWidth="1"/>
    <col min="5897" max="5897" width="18.28515625" customWidth="1"/>
    <col min="5898" max="5898" width="17.85546875" customWidth="1"/>
    <col min="5899" max="5899" width="14.140625" customWidth="1"/>
    <col min="6143" max="6143" width="23" customWidth="1"/>
    <col min="6144" max="6145" width="20.42578125" customWidth="1"/>
    <col min="6146" max="6146" width="29.28515625" customWidth="1"/>
    <col min="6147" max="6149" width="4" customWidth="1"/>
    <col min="6150" max="6150" width="16.85546875" customWidth="1"/>
    <col min="6151" max="6151" width="12.85546875" customWidth="1"/>
    <col min="6152" max="6152" width="15.42578125" customWidth="1"/>
    <col min="6153" max="6153" width="18.28515625" customWidth="1"/>
    <col min="6154" max="6154" width="17.85546875" customWidth="1"/>
    <col min="6155" max="6155" width="14.140625" customWidth="1"/>
    <col min="6399" max="6399" width="23" customWidth="1"/>
    <col min="6400" max="6401" width="20.42578125" customWidth="1"/>
    <col min="6402" max="6402" width="29.28515625" customWidth="1"/>
    <col min="6403" max="6405" width="4" customWidth="1"/>
    <col min="6406" max="6406" width="16.85546875" customWidth="1"/>
    <col min="6407" max="6407" width="12.85546875" customWidth="1"/>
    <col min="6408" max="6408" width="15.42578125" customWidth="1"/>
    <col min="6409" max="6409" width="18.28515625" customWidth="1"/>
    <col min="6410" max="6410" width="17.85546875" customWidth="1"/>
    <col min="6411" max="6411" width="14.140625" customWidth="1"/>
    <col min="6655" max="6655" width="23" customWidth="1"/>
    <col min="6656" max="6657" width="20.42578125" customWidth="1"/>
    <col min="6658" max="6658" width="29.28515625" customWidth="1"/>
    <col min="6659" max="6661" width="4" customWidth="1"/>
    <col min="6662" max="6662" width="16.85546875" customWidth="1"/>
    <col min="6663" max="6663" width="12.85546875" customWidth="1"/>
    <col min="6664" max="6664" width="15.42578125" customWidth="1"/>
    <col min="6665" max="6665" width="18.28515625" customWidth="1"/>
    <col min="6666" max="6666" width="17.85546875" customWidth="1"/>
    <col min="6667" max="6667" width="14.140625" customWidth="1"/>
    <col min="6911" max="6911" width="23" customWidth="1"/>
    <col min="6912" max="6913" width="20.42578125" customWidth="1"/>
    <col min="6914" max="6914" width="29.28515625" customWidth="1"/>
    <col min="6915" max="6917" width="4" customWidth="1"/>
    <col min="6918" max="6918" width="16.85546875" customWidth="1"/>
    <col min="6919" max="6919" width="12.85546875" customWidth="1"/>
    <col min="6920" max="6920" width="15.42578125" customWidth="1"/>
    <col min="6921" max="6921" width="18.28515625" customWidth="1"/>
    <col min="6922" max="6922" width="17.85546875" customWidth="1"/>
    <col min="6923" max="6923" width="14.140625" customWidth="1"/>
    <col min="7167" max="7167" width="23" customWidth="1"/>
    <col min="7168" max="7169" width="20.42578125" customWidth="1"/>
    <col min="7170" max="7170" width="29.28515625" customWidth="1"/>
    <col min="7171" max="7173" width="4" customWidth="1"/>
    <col min="7174" max="7174" width="16.85546875" customWidth="1"/>
    <col min="7175" max="7175" width="12.85546875" customWidth="1"/>
    <col min="7176" max="7176" width="15.42578125" customWidth="1"/>
    <col min="7177" max="7177" width="18.28515625" customWidth="1"/>
    <col min="7178" max="7178" width="17.85546875" customWidth="1"/>
    <col min="7179" max="7179" width="14.140625" customWidth="1"/>
    <col min="7423" max="7423" width="23" customWidth="1"/>
    <col min="7424" max="7425" width="20.42578125" customWidth="1"/>
    <col min="7426" max="7426" width="29.28515625" customWidth="1"/>
    <col min="7427" max="7429" width="4" customWidth="1"/>
    <col min="7430" max="7430" width="16.85546875" customWidth="1"/>
    <col min="7431" max="7431" width="12.85546875" customWidth="1"/>
    <col min="7432" max="7432" width="15.42578125" customWidth="1"/>
    <col min="7433" max="7433" width="18.28515625" customWidth="1"/>
    <col min="7434" max="7434" width="17.85546875" customWidth="1"/>
    <col min="7435" max="7435" width="14.140625" customWidth="1"/>
    <col min="7679" max="7679" width="23" customWidth="1"/>
    <col min="7680" max="7681" width="20.42578125" customWidth="1"/>
    <col min="7682" max="7682" width="29.28515625" customWidth="1"/>
    <col min="7683" max="7685" width="4" customWidth="1"/>
    <col min="7686" max="7686" width="16.85546875" customWidth="1"/>
    <col min="7687" max="7687" width="12.85546875" customWidth="1"/>
    <col min="7688" max="7688" width="15.42578125" customWidth="1"/>
    <col min="7689" max="7689" width="18.28515625" customWidth="1"/>
    <col min="7690" max="7690" width="17.85546875" customWidth="1"/>
    <col min="7691" max="7691" width="14.140625" customWidth="1"/>
    <col min="7935" max="7935" width="23" customWidth="1"/>
    <col min="7936" max="7937" width="20.42578125" customWidth="1"/>
    <col min="7938" max="7938" width="29.28515625" customWidth="1"/>
    <col min="7939" max="7941" width="4" customWidth="1"/>
    <col min="7942" max="7942" width="16.85546875" customWidth="1"/>
    <col min="7943" max="7943" width="12.85546875" customWidth="1"/>
    <col min="7944" max="7944" width="15.42578125" customWidth="1"/>
    <col min="7945" max="7945" width="18.28515625" customWidth="1"/>
    <col min="7946" max="7946" width="17.85546875" customWidth="1"/>
    <col min="7947" max="7947" width="14.140625" customWidth="1"/>
    <col min="8191" max="8191" width="23" customWidth="1"/>
    <col min="8192" max="8193" width="20.42578125" customWidth="1"/>
    <col min="8194" max="8194" width="29.28515625" customWidth="1"/>
    <col min="8195" max="8197" width="4" customWidth="1"/>
    <col min="8198" max="8198" width="16.85546875" customWidth="1"/>
    <col min="8199" max="8199" width="12.85546875" customWidth="1"/>
    <col min="8200" max="8200" width="15.42578125" customWidth="1"/>
    <col min="8201" max="8201" width="18.28515625" customWidth="1"/>
    <col min="8202" max="8202" width="17.85546875" customWidth="1"/>
    <col min="8203" max="8203" width="14.140625" customWidth="1"/>
    <col min="8447" max="8447" width="23" customWidth="1"/>
    <col min="8448" max="8449" width="20.42578125" customWidth="1"/>
    <col min="8450" max="8450" width="29.28515625" customWidth="1"/>
    <col min="8451" max="8453" width="4" customWidth="1"/>
    <col min="8454" max="8454" width="16.85546875" customWidth="1"/>
    <col min="8455" max="8455" width="12.85546875" customWidth="1"/>
    <col min="8456" max="8456" width="15.42578125" customWidth="1"/>
    <col min="8457" max="8457" width="18.28515625" customWidth="1"/>
    <col min="8458" max="8458" width="17.85546875" customWidth="1"/>
    <col min="8459" max="8459" width="14.140625" customWidth="1"/>
    <col min="8703" max="8703" width="23" customWidth="1"/>
    <col min="8704" max="8705" width="20.42578125" customWidth="1"/>
    <col min="8706" max="8706" width="29.28515625" customWidth="1"/>
    <col min="8707" max="8709" width="4" customWidth="1"/>
    <col min="8710" max="8710" width="16.85546875" customWidth="1"/>
    <col min="8711" max="8711" width="12.85546875" customWidth="1"/>
    <col min="8712" max="8712" width="15.42578125" customWidth="1"/>
    <col min="8713" max="8713" width="18.28515625" customWidth="1"/>
    <col min="8714" max="8714" width="17.85546875" customWidth="1"/>
    <col min="8715" max="8715" width="14.140625" customWidth="1"/>
    <col min="8959" max="8959" width="23" customWidth="1"/>
    <col min="8960" max="8961" width="20.42578125" customWidth="1"/>
    <col min="8962" max="8962" width="29.28515625" customWidth="1"/>
    <col min="8963" max="8965" width="4" customWidth="1"/>
    <col min="8966" max="8966" width="16.85546875" customWidth="1"/>
    <col min="8967" max="8967" width="12.85546875" customWidth="1"/>
    <col min="8968" max="8968" width="15.42578125" customWidth="1"/>
    <col min="8969" max="8969" width="18.28515625" customWidth="1"/>
    <col min="8970" max="8970" width="17.85546875" customWidth="1"/>
    <col min="8971" max="8971" width="14.140625" customWidth="1"/>
    <col min="9215" max="9215" width="23" customWidth="1"/>
    <col min="9216" max="9217" width="20.42578125" customWidth="1"/>
    <col min="9218" max="9218" width="29.28515625" customWidth="1"/>
    <col min="9219" max="9221" width="4" customWidth="1"/>
    <col min="9222" max="9222" width="16.85546875" customWidth="1"/>
    <col min="9223" max="9223" width="12.85546875" customWidth="1"/>
    <col min="9224" max="9224" width="15.42578125" customWidth="1"/>
    <col min="9225" max="9225" width="18.28515625" customWidth="1"/>
    <col min="9226" max="9226" width="17.85546875" customWidth="1"/>
    <col min="9227" max="9227" width="14.140625" customWidth="1"/>
    <col min="9471" max="9471" width="23" customWidth="1"/>
    <col min="9472" max="9473" width="20.42578125" customWidth="1"/>
    <col min="9474" max="9474" width="29.28515625" customWidth="1"/>
    <col min="9475" max="9477" width="4" customWidth="1"/>
    <col min="9478" max="9478" width="16.85546875" customWidth="1"/>
    <col min="9479" max="9479" width="12.85546875" customWidth="1"/>
    <col min="9480" max="9480" width="15.42578125" customWidth="1"/>
    <col min="9481" max="9481" width="18.28515625" customWidth="1"/>
    <col min="9482" max="9482" width="17.85546875" customWidth="1"/>
    <col min="9483" max="9483" width="14.140625" customWidth="1"/>
    <col min="9727" max="9727" width="23" customWidth="1"/>
    <col min="9728" max="9729" width="20.42578125" customWidth="1"/>
    <col min="9730" max="9730" width="29.28515625" customWidth="1"/>
    <col min="9731" max="9733" width="4" customWidth="1"/>
    <col min="9734" max="9734" width="16.85546875" customWidth="1"/>
    <col min="9735" max="9735" width="12.85546875" customWidth="1"/>
    <col min="9736" max="9736" width="15.42578125" customWidth="1"/>
    <col min="9737" max="9737" width="18.28515625" customWidth="1"/>
    <col min="9738" max="9738" width="17.85546875" customWidth="1"/>
    <col min="9739" max="9739" width="14.140625" customWidth="1"/>
    <col min="9983" max="9983" width="23" customWidth="1"/>
    <col min="9984" max="9985" width="20.42578125" customWidth="1"/>
    <col min="9986" max="9986" width="29.28515625" customWidth="1"/>
    <col min="9987" max="9989" width="4" customWidth="1"/>
    <col min="9990" max="9990" width="16.85546875" customWidth="1"/>
    <col min="9991" max="9991" width="12.85546875" customWidth="1"/>
    <col min="9992" max="9992" width="15.42578125" customWidth="1"/>
    <col min="9993" max="9993" width="18.28515625" customWidth="1"/>
    <col min="9994" max="9994" width="17.85546875" customWidth="1"/>
    <col min="9995" max="9995" width="14.140625" customWidth="1"/>
    <col min="10239" max="10239" width="23" customWidth="1"/>
    <col min="10240" max="10241" width="20.42578125" customWidth="1"/>
    <col min="10242" max="10242" width="29.28515625" customWidth="1"/>
    <col min="10243" max="10245" width="4" customWidth="1"/>
    <col min="10246" max="10246" width="16.85546875" customWidth="1"/>
    <col min="10247" max="10247" width="12.85546875" customWidth="1"/>
    <col min="10248" max="10248" width="15.42578125" customWidth="1"/>
    <col min="10249" max="10249" width="18.28515625" customWidth="1"/>
    <col min="10250" max="10250" width="17.85546875" customWidth="1"/>
    <col min="10251" max="10251" width="14.140625" customWidth="1"/>
    <col min="10495" max="10495" width="23" customWidth="1"/>
    <col min="10496" max="10497" width="20.42578125" customWidth="1"/>
    <col min="10498" max="10498" width="29.28515625" customWidth="1"/>
    <col min="10499" max="10501" width="4" customWidth="1"/>
    <col min="10502" max="10502" width="16.85546875" customWidth="1"/>
    <col min="10503" max="10503" width="12.85546875" customWidth="1"/>
    <col min="10504" max="10504" width="15.42578125" customWidth="1"/>
    <col min="10505" max="10505" width="18.28515625" customWidth="1"/>
    <col min="10506" max="10506" width="17.85546875" customWidth="1"/>
    <col min="10507" max="10507" width="14.140625" customWidth="1"/>
    <col min="10751" max="10751" width="23" customWidth="1"/>
    <col min="10752" max="10753" width="20.42578125" customWidth="1"/>
    <col min="10754" max="10754" width="29.28515625" customWidth="1"/>
    <col min="10755" max="10757" width="4" customWidth="1"/>
    <col min="10758" max="10758" width="16.85546875" customWidth="1"/>
    <col min="10759" max="10759" width="12.85546875" customWidth="1"/>
    <col min="10760" max="10760" width="15.42578125" customWidth="1"/>
    <col min="10761" max="10761" width="18.28515625" customWidth="1"/>
    <col min="10762" max="10762" width="17.85546875" customWidth="1"/>
    <col min="10763" max="10763" width="14.140625" customWidth="1"/>
    <col min="11007" max="11007" width="23" customWidth="1"/>
    <col min="11008" max="11009" width="20.42578125" customWidth="1"/>
    <col min="11010" max="11010" width="29.28515625" customWidth="1"/>
    <col min="11011" max="11013" width="4" customWidth="1"/>
    <col min="11014" max="11014" width="16.85546875" customWidth="1"/>
    <col min="11015" max="11015" width="12.85546875" customWidth="1"/>
    <col min="11016" max="11016" width="15.42578125" customWidth="1"/>
    <col min="11017" max="11017" width="18.28515625" customWidth="1"/>
    <col min="11018" max="11018" width="17.85546875" customWidth="1"/>
    <col min="11019" max="11019" width="14.140625" customWidth="1"/>
    <col min="11263" max="11263" width="23" customWidth="1"/>
    <col min="11264" max="11265" width="20.42578125" customWidth="1"/>
    <col min="11266" max="11266" width="29.28515625" customWidth="1"/>
    <col min="11267" max="11269" width="4" customWidth="1"/>
    <col min="11270" max="11270" width="16.85546875" customWidth="1"/>
    <col min="11271" max="11271" width="12.85546875" customWidth="1"/>
    <col min="11272" max="11272" width="15.42578125" customWidth="1"/>
    <col min="11273" max="11273" width="18.28515625" customWidth="1"/>
    <col min="11274" max="11274" width="17.85546875" customWidth="1"/>
    <col min="11275" max="11275" width="14.140625" customWidth="1"/>
    <col min="11519" max="11519" width="23" customWidth="1"/>
    <col min="11520" max="11521" width="20.42578125" customWidth="1"/>
    <col min="11522" max="11522" width="29.28515625" customWidth="1"/>
    <col min="11523" max="11525" width="4" customWidth="1"/>
    <col min="11526" max="11526" width="16.85546875" customWidth="1"/>
    <col min="11527" max="11527" width="12.85546875" customWidth="1"/>
    <col min="11528" max="11528" width="15.42578125" customWidth="1"/>
    <col min="11529" max="11529" width="18.28515625" customWidth="1"/>
    <col min="11530" max="11530" width="17.85546875" customWidth="1"/>
    <col min="11531" max="11531" width="14.140625" customWidth="1"/>
    <col min="11775" max="11775" width="23" customWidth="1"/>
    <col min="11776" max="11777" width="20.42578125" customWidth="1"/>
    <col min="11778" max="11778" width="29.28515625" customWidth="1"/>
    <col min="11779" max="11781" width="4" customWidth="1"/>
    <col min="11782" max="11782" width="16.85546875" customWidth="1"/>
    <col min="11783" max="11783" width="12.85546875" customWidth="1"/>
    <col min="11784" max="11784" width="15.42578125" customWidth="1"/>
    <col min="11785" max="11785" width="18.28515625" customWidth="1"/>
    <col min="11786" max="11786" width="17.85546875" customWidth="1"/>
    <col min="11787" max="11787" width="14.140625" customWidth="1"/>
    <col min="12031" max="12031" width="23" customWidth="1"/>
    <col min="12032" max="12033" width="20.42578125" customWidth="1"/>
    <col min="12034" max="12034" width="29.28515625" customWidth="1"/>
    <col min="12035" max="12037" width="4" customWidth="1"/>
    <col min="12038" max="12038" width="16.85546875" customWidth="1"/>
    <col min="12039" max="12039" width="12.85546875" customWidth="1"/>
    <col min="12040" max="12040" width="15.42578125" customWidth="1"/>
    <col min="12041" max="12041" width="18.28515625" customWidth="1"/>
    <col min="12042" max="12042" width="17.85546875" customWidth="1"/>
    <col min="12043" max="12043" width="14.140625" customWidth="1"/>
    <col min="12287" max="12287" width="23" customWidth="1"/>
    <col min="12288" max="12289" width="20.42578125" customWidth="1"/>
    <col min="12290" max="12290" width="29.28515625" customWidth="1"/>
    <col min="12291" max="12293" width="4" customWidth="1"/>
    <col min="12294" max="12294" width="16.85546875" customWidth="1"/>
    <col min="12295" max="12295" width="12.85546875" customWidth="1"/>
    <col min="12296" max="12296" width="15.42578125" customWidth="1"/>
    <col min="12297" max="12297" width="18.28515625" customWidth="1"/>
    <col min="12298" max="12298" width="17.85546875" customWidth="1"/>
    <col min="12299" max="12299" width="14.140625" customWidth="1"/>
    <col min="12543" max="12543" width="23" customWidth="1"/>
    <col min="12544" max="12545" width="20.42578125" customWidth="1"/>
    <col min="12546" max="12546" width="29.28515625" customWidth="1"/>
    <col min="12547" max="12549" width="4" customWidth="1"/>
    <col min="12550" max="12550" width="16.85546875" customWidth="1"/>
    <col min="12551" max="12551" width="12.85546875" customWidth="1"/>
    <col min="12552" max="12552" width="15.42578125" customWidth="1"/>
    <col min="12553" max="12553" width="18.28515625" customWidth="1"/>
    <col min="12554" max="12554" width="17.85546875" customWidth="1"/>
    <col min="12555" max="12555" width="14.140625" customWidth="1"/>
    <col min="12799" max="12799" width="23" customWidth="1"/>
    <col min="12800" max="12801" width="20.42578125" customWidth="1"/>
    <col min="12802" max="12802" width="29.28515625" customWidth="1"/>
    <col min="12803" max="12805" width="4" customWidth="1"/>
    <col min="12806" max="12806" width="16.85546875" customWidth="1"/>
    <col min="12807" max="12807" width="12.85546875" customWidth="1"/>
    <col min="12808" max="12808" width="15.42578125" customWidth="1"/>
    <col min="12809" max="12809" width="18.28515625" customWidth="1"/>
    <col min="12810" max="12810" width="17.85546875" customWidth="1"/>
    <col min="12811" max="12811" width="14.140625" customWidth="1"/>
    <col min="13055" max="13055" width="23" customWidth="1"/>
    <col min="13056" max="13057" width="20.42578125" customWidth="1"/>
    <col min="13058" max="13058" width="29.28515625" customWidth="1"/>
    <col min="13059" max="13061" width="4" customWidth="1"/>
    <col min="13062" max="13062" width="16.85546875" customWidth="1"/>
    <col min="13063" max="13063" width="12.85546875" customWidth="1"/>
    <col min="13064" max="13064" width="15.42578125" customWidth="1"/>
    <col min="13065" max="13065" width="18.28515625" customWidth="1"/>
    <col min="13066" max="13066" width="17.85546875" customWidth="1"/>
    <col min="13067" max="13067" width="14.140625" customWidth="1"/>
    <col min="13311" max="13311" width="23" customWidth="1"/>
    <col min="13312" max="13313" width="20.42578125" customWidth="1"/>
    <col min="13314" max="13314" width="29.28515625" customWidth="1"/>
    <col min="13315" max="13317" width="4" customWidth="1"/>
    <col min="13318" max="13318" width="16.85546875" customWidth="1"/>
    <col min="13319" max="13319" width="12.85546875" customWidth="1"/>
    <col min="13320" max="13320" width="15.42578125" customWidth="1"/>
    <col min="13321" max="13321" width="18.28515625" customWidth="1"/>
    <col min="13322" max="13322" width="17.85546875" customWidth="1"/>
    <col min="13323" max="13323" width="14.140625" customWidth="1"/>
    <col min="13567" max="13567" width="23" customWidth="1"/>
    <col min="13568" max="13569" width="20.42578125" customWidth="1"/>
    <col min="13570" max="13570" width="29.28515625" customWidth="1"/>
    <col min="13571" max="13573" width="4" customWidth="1"/>
    <col min="13574" max="13574" width="16.85546875" customWidth="1"/>
    <col min="13575" max="13575" width="12.85546875" customWidth="1"/>
    <col min="13576" max="13576" width="15.42578125" customWidth="1"/>
    <col min="13577" max="13577" width="18.28515625" customWidth="1"/>
    <col min="13578" max="13578" width="17.85546875" customWidth="1"/>
    <col min="13579" max="13579" width="14.140625" customWidth="1"/>
    <col min="13823" max="13823" width="23" customWidth="1"/>
    <col min="13824" max="13825" width="20.42578125" customWidth="1"/>
    <col min="13826" max="13826" width="29.28515625" customWidth="1"/>
    <col min="13827" max="13829" width="4" customWidth="1"/>
    <col min="13830" max="13830" width="16.85546875" customWidth="1"/>
    <col min="13831" max="13831" width="12.85546875" customWidth="1"/>
    <col min="13832" max="13832" width="15.42578125" customWidth="1"/>
    <col min="13833" max="13833" width="18.28515625" customWidth="1"/>
    <col min="13834" max="13834" width="17.85546875" customWidth="1"/>
    <col min="13835" max="13835" width="14.140625" customWidth="1"/>
    <col min="14079" max="14079" width="23" customWidth="1"/>
    <col min="14080" max="14081" width="20.42578125" customWidth="1"/>
    <col min="14082" max="14082" width="29.28515625" customWidth="1"/>
    <col min="14083" max="14085" width="4" customWidth="1"/>
    <col min="14086" max="14086" width="16.85546875" customWidth="1"/>
    <col min="14087" max="14087" width="12.85546875" customWidth="1"/>
    <col min="14088" max="14088" width="15.42578125" customWidth="1"/>
    <col min="14089" max="14089" width="18.28515625" customWidth="1"/>
    <col min="14090" max="14090" width="17.85546875" customWidth="1"/>
    <col min="14091" max="14091" width="14.140625" customWidth="1"/>
    <col min="14335" max="14335" width="23" customWidth="1"/>
    <col min="14336" max="14337" width="20.42578125" customWidth="1"/>
    <col min="14338" max="14338" width="29.28515625" customWidth="1"/>
    <col min="14339" max="14341" width="4" customWidth="1"/>
    <col min="14342" max="14342" width="16.85546875" customWidth="1"/>
    <col min="14343" max="14343" width="12.85546875" customWidth="1"/>
    <col min="14344" max="14344" width="15.42578125" customWidth="1"/>
    <col min="14345" max="14345" width="18.28515625" customWidth="1"/>
    <col min="14346" max="14346" width="17.85546875" customWidth="1"/>
    <col min="14347" max="14347" width="14.140625" customWidth="1"/>
    <col min="14591" max="14591" width="23" customWidth="1"/>
    <col min="14592" max="14593" width="20.42578125" customWidth="1"/>
    <col min="14594" max="14594" width="29.28515625" customWidth="1"/>
    <col min="14595" max="14597" width="4" customWidth="1"/>
    <col min="14598" max="14598" width="16.85546875" customWidth="1"/>
    <col min="14599" max="14599" width="12.85546875" customWidth="1"/>
    <col min="14600" max="14600" width="15.42578125" customWidth="1"/>
    <col min="14601" max="14601" width="18.28515625" customWidth="1"/>
    <col min="14602" max="14602" width="17.85546875" customWidth="1"/>
    <col min="14603" max="14603" width="14.140625" customWidth="1"/>
    <col min="14847" max="14847" width="23" customWidth="1"/>
    <col min="14848" max="14849" width="20.42578125" customWidth="1"/>
    <col min="14850" max="14850" width="29.28515625" customWidth="1"/>
    <col min="14851" max="14853" width="4" customWidth="1"/>
    <col min="14854" max="14854" width="16.85546875" customWidth="1"/>
    <col min="14855" max="14855" width="12.85546875" customWidth="1"/>
    <col min="14856" max="14856" width="15.42578125" customWidth="1"/>
    <col min="14857" max="14857" width="18.28515625" customWidth="1"/>
    <col min="14858" max="14858" width="17.85546875" customWidth="1"/>
    <col min="14859" max="14859" width="14.140625" customWidth="1"/>
    <col min="15103" max="15103" width="23" customWidth="1"/>
    <col min="15104" max="15105" width="20.42578125" customWidth="1"/>
    <col min="15106" max="15106" width="29.28515625" customWidth="1"/>
    <col min="15107" max="15109" width="4" customWidth="1"/>
    <col min="15110" max="15110" width="16.85546875" customWidth="1"/>
    <col min="15111" max="15111" width="12.85546875" customWidth="1"/>
    <col min="15112" max="15112" width="15.42578125" customWidth="1"/>
    <col min="15113" max="15113" width="18.28515625" customWidth="1"/>
    <col min="15114" max="15114" width="17.85546875" customWidth="1"/>
    <col min="15115" max="15115" width="14.140625" customWidth="1"/>
    <col min="15359" max="15359" width="23" customWidth="1"/>
    <col min="15360" max="15361" width="20.42578125" customWidth="1"/>
    <col min="15362" max="15362" width="29.28515625" customWidth="1"/>
    <col min="15363" max="15365" width="4" customWidth="1"/>
    <col min="15366" max="15366" width="16.85546875" customWidth="1"/>
    <col min="15367" max="15367" width="12.85546875" customWidth="1"/>
    <col min="15368" max="15368" width="15.42578125" customWidth="1"/>
    <col min="15369" max="15369" width="18.28515625" customWidth="1"/>
    <col min="15370" max="15370" width="17.85546875" customWidth="1"/>
    <col min="15371" max="15371" width="14.140625" customWidth="1"/>
    <col min="15615" max="15615" width="23" customWidth="1"/>
    <col min="15616" max="15617" width="20.42578125" customWidth="1"/>
    <col min="15618" max="15618" width="29.28515625" customWidth="1"/>
    <col min="15619" max="15621" width="4" customWidth="1"/>
    <col min="15622" max="15622" width="16.85546875" customWidth="1"/>
    <col min="15623" max="15623" width="12.85546875" customWidth="1"/>
    <col min="15624" max="15624" width="15.42578125" customWidth="1"/>
    <col min="15625" max="15625" width="18.28515625" customWidth="1"/>
    <col min="15626" max="15626" width="17.85546875" customWidth="1"/>
    <col min="15627" max="15627" width="14.140625" customWidth="1"/>
    <col min="15871" max="15871" width="23" customWidth="1"/>
    <col min="15872" max="15873" width="20.42578125" customWidth="1"/>
    <col min="15874" max="15874" width="29.28515625" customWidth="1"/>
    <col min="15875" max="15877" width="4" customWidth="1"/>
    <col min="15878" max="15878" width="16.85546875" customWidth="1"/>
    <col min="15879" max="15879" width="12.85546875" customWidth="1"/>
    <col min="15880" max="15880" width="15.42578125" customWidth="1"/>
    <col min="15881" max="15881" width="18.28515625" customWidth="1"/>
    <col min="15882" max="15882" width="17.85546875" customWidth="1"/>
    <col min="15883" max="15883" width="14.140625" customWidth="1"/>
    <col min="16127" max="16127" width="23" customWidth="1"/>
    <col min="16128" max="16129" width="20.42578125" customWidth="1"/>
    <col min="16130" max="16130" width="29.28515625" customWidth="1"/>
    <col min="16131" max="16133" width="4" customWidth="1"/>
    <col min="16134" max="16134" width="16.85546875" customWidth="1"/>
    <col min="16135" max="16135" width="12.85546875" customWidth="1"/>
    <col min="16136" max="16136" width="15.42578125" customWidth="1"/>
    <col min="16137" max="16137" width="18.28515625" customWidth="1"/>
    <col min="16138" max="16138" width="17.85546875" customWidth="1"/>
    <col min="16139" max="16139" width="14.140625" customWidth="1"/>
  </cols>
  <sheetData>
    <row r="1" spans="1:11" x14ac:dyDescent="0.25">
      <c r="A1" s="401" t="s">
        <v>334</v>
      </c>
      <c r="B1" s="401"/>
      <c r="C1" s="401"/>
      <c r="D1" s="401"/>
      <c r="E1" s="401"/>
      <c r="F1" s="401"/>
      <c r="G1" s="401"/>
      <c r="H1" s="401"/>
      <c r="I1" s="401"/>
      <c r="J1" s="12"/>
    </row>
    <row r="2" spans="1:11" x14ac:dyDescent="0.25">
      <c r="A2" s="401"/>
      <c r="B2" s="401"/>
      <c r="C2" s="401"/>
      <c r="D2" s="401"/>
      <c r="E2" s="401"/>
      <c r="F2" s="401"/>
      <c r="G2" s="401"/>
      <c r="H2" s="401"/>
      <c r="I2" s="401"/>
      <c r="J2" s="12"/>
    </row>
    <row r="3" spans="1:11" ht="15.75" x14ac:dyDescent="0.25">
      <c r="A3" s="402" t="str">
        <f>'[1]II Serv Com.'!A3:M4</f>
        <v>PLAN ANUAL OPERATIVO  PROYECTO PRESUPUESTO ORDINARIO    2018</v>
      </c>
      <c r="B3" s="402"/>
      <c r="C3" s="402"/>
      <c r="D3" s="402"/>
      <c r="E3" s="402"/>
      <c r="F3" s="402"/>
      <c r="G3" s="402"/>
      <c r="H3" s="402"/>
      <c r="I3" s="402"/>
      <c r="J3" s="12"/>
    </row>
    <row r="4" spans="1:11" ht="18" x14ac:dyDescent="0.25">
      <c r="A4" s="403" t="s">
        <v>335</v>
      </c>
      <c r="B4" s="403"/>
      <c r="C4" s="403"/>
      <c r="D4" s="403"/>
      <c r="E4" s="403"/>
      <c r="F4" s="403"/>
      <c r="G4" s="403"/>
      <c r="H4" s="403"/>
      <c r="I4" s="403"/>
      <c r="J4" s="12"/>
    </row>
    <row r="5" spans="1:11" ht="15" customHeight="1" x14ac:dyDescent="0.25">
      <c r="A5" s="381" t="s">
        <v>237</v>
      </c>
      <c r="B5" s="381" t="s">
        <v>2</v>
      </c>
      <c r="C5" s="376"/>
      <c r="D5" s="376"/>
      <c r="E5" s="404" t="s">
        <v>7</v>
      </c>
      <c r="F5" s="289"/>
      <c r="G5" s="290"/>
      <c r="H5" s="260" t="s">
        <v>3</v>
      </c>
      <c r="I5" s="260" t="s">
        <v>4</v>
      </c>
      <c r="J5" s="381" t="s">
        <v>5</v>
      </c>
      <c r="K5" s="260" t="s">
        <v>336</v>
      </c>
    </row>
    <row r="6" spans="1:11" x14ac:dyDescent="0.25">
      <c r="A6" s="249"/>
      <c r="B6" s="250"/>
      <c r="C6" s="247"/>
      <c r="D6" s="247"/>
      <c r="E6" s="405"/>
      <c r="F6" s="292"/>
      <c r="G6" s="293"/>
      <c r="H6" s="261"/>
      <c r="I6" s="261"/>
      <c r="J6" s="249"/>
      <c r="K6" s="408"/>
    </row>
    <row r="7" spans="1:11" x14ac:dyDescent="0.25">
      <c r="A7" s="249"/>
      <c r="B7" s="253" t="s">
        <v>6</v>
      </c>
      <c r="C7" s="253"/>
      <c r="D7" s="410"/>
      <c r="E7" s="405"/>
      <c r="F7" s="292"/>
      <c r="G7" s="293"/>
      <c r="H7" s="261"/>
      <c r="I7" s="261"/>
      <c r="J7" s="249"/>
      <c r="K7" s="408"/>
    </row>
    <row r="8" spans="1:11" ht="15.75" thickBot="1" x14ac:dyDescent="0.3">
      <c r="A8" s="250"/>
      <c r="B8" s="253"/>
      <c r="C8" s="253"/>
      <c r="D8" s="410"/>
      <c r="E8" s="406"/>
      <c r="F8" s="350"/>
      <c r="G8" s="351"/>
      <c r="H8" s="407"/>
      <c r="I8" s="262"/>
      <c r="J8" s="249"/>
      <c r="K8" s="409"/>
    </row>
    <row r="9" spans="1:11" x14ac:dyDescent="0.25">
      <c r="A9" s="411" t="s">
        <v>88</v>
      </c>
      <c r="B9" s="414" t="s">
        <v>337</v>
      </c>
      <c r="C9" s="415"/>
      <c r="D9" s="416"/>
      <c r="E9" s="420">
        <v>1</v>
      </c>
      <c r="F9" s="421"/>
      <c r="G9" s="422"/>
      <c r="H9" s="427">
        <v>4000000</v>
      </c>
      <c r="I9" s="414" t="s">
        <v>89</v>
      </c>
      <c r="J9" s="429" t="s">
        <v>34</v>
      </c>
      <c r="K9" s="202">
        <v>1</v>
      </c>
    </row>
    <row r="10" spans="1:11" x14ac:dyDescent="0.25">
      <c r="A10" s="412"/>
      <c r="B10" s="270"/>
      <c r="C10" s="271"/>
      <c r="D10" s="272"/>
      <c r="E10" s="423"/>
      <c r="F10" s="208"/>
      <c r="G10" s="209"/>
      <c r="H10" s="322"/>
      <c r="I10" s="270"/>
      <c r="J10" s="430"/>
      <c r="K10" s="202"/>
    </row>
    <row r="11" spans="1:11" x14ac:dyDescent="0.25">
      <c r="A11" s="412"/>
      <c r="B11" s="270"/>
      <c r="C11" s="271"/>
      <c r="D11" s="272"/>
      <c r="E11" s="423"/>
      <c r="F11" s="208"/>
      <c r="G11" s="209"/>
      <c r="H11" s="322"/>
      <c r="I11" s="270"/>
      <c r="J11" s="430"/>
      <c r="K11" s="202"/>
    </row>
    <row r="12" spans="1:11" ht="15.75" thickBot="1" x14ac:dyDescent="0.3">
      <c r="A12" s="413"/>
      <c r="B12" s="417"/>
      <c r="C12" s="418"/>
      <c r="D12" s="419"/>
      <c r="E12" s="424"/>
      <c r="F12" s="425"/>
      <c r="G12" s="426"/>
      <c r="H12" s="428"/>
      <c r="I12" s="417"/>
      <c r="J12" s="431"/>
      <c r="K12" s="176"/>
    </row>
    <row r="13" spans="1:11" ht="15.75" hidden="1" customHeight="1" thickBot="1" x14ac:dyDescent="0.3">
      <c r="A13" s="411" t="s">
        <v>88</v>
      </c>
      <c r="B13" s="414" t="s">
        <v>306</v>
      </c>
      <c r="C13" s="415"/>
      <c r="D13" s="416"/>
      <c r="E13" s="420">
        <v>1</v>
      </c>
      <c r="F13" s="421"/>
      <c r="G13" s="422"/>
      <c r="H13" s="427">
        <v>1500000</v>
      </c>
      <c r="I13" s="432" t="s">
        <v>89</v>
      </c>
      <c r="J13" s="270" t="s">
        <v>34</v>
      </c>
      <c r="K13" s="202">
        <v>1</v>
      </c>
    </row>
    <row r="14" spans="1:11" ht="15.75" hidden="1" customHeight="1" thickBot="1" x14ac:dyDescent="0.3">
      <c r="A14" s="412"/>
      <c r="B14" s="270"/>
      <c r="C14" s="271"/>
      <c r="D14" s="272"/>
      <c r="E14" s="423"/>
      <c r="F14" s="208"/>
      <c r="G14" s="209"/>
      <c r="H14" s="322"/>
      <c r="I14" s="430"/>
      <c r="J14" s="270"/>
      <c r="K14" s="202"/>
    </row>
    <row r="15" spans="1:11" ht="15.75" hidden="1" customHeight="1" thickBot="1" x14ac:dyDescent="0.3">
      <c r="A15" s="412"/>
      <c r="B15" s="270"/>
      <c r="C15" s="271"/>
      <c r="D15" s="272"/>
      <c r="E15" s="423"/>
      <c r="F15" s="208"/>
      <c r="G15" s="209"/>
      <c r="H15" s="322"/>
      <c r="I15" s="430"/>
      <c r="J15" s="270"/>
      <c r="K15" s="202"/>
    </row>
    <row r="16" spans="1:11" ht="15.75" hidden="1" thickBot="1" x14ac:dyDescent="0.3">
      <c r="A16" s="413"/>
      <c r="B16" s="417"/>
      <c r="C16" s="418"/>
      <c r="D16" s="419"/>
      <c r="E16" s="424"/>
      <c r="F16" s="425"/>
      <c r="G16" s="426"/>
      <c r="H16" s="428"/>
      <c r="I16" s="433"/>
      <c r="J16" s="417"/>
      <c r="K16" s="176"/>
    </row>
    <row r="17" spans="1:11" ht="15.75" hidden="1" customHeight="1" thickBot="1" x14ac:dyDescent="0.3">
      <c r="A17" s="434" t="s">
        <v>90</v>
      </c>
      <c r="B17" s="414" t="s">
        <v>307</v>
      </c>
      <c r="C17" s="415"/>
      <c r="D17" s="416"/>
      <c r="E17" s="420">
        <v>6</v>
      </c>
      <c r="F17" s="421"/>
      <c r="G17" s="422"/>
      <c r="H17" s="427">
        <v>5000000</v>
      </c>
      <c r="I17" s="414" t="s">
        <v>30</v>
      </c>
      <c r="J17" s="414" t="s">
        <v>30</v>
      </c>
      <c r="K17" s="202">
        <v>6</v>
      </c>
    </row>
    <row r="18" spans="1:11" ht="15.75" hidden="1" customHeight="1" thickBot="1" x14ac:dyDescent="0.3">
      <c r="A18" s="435"/>
      <c r="B18" s="270"/>
      <c r="C18" s="271"/>
      <c r="D18" s="272"/>
      <c r="E18" s="423"/>
      <c r="F18" s="208"/>
      <c r="G18" s="209"/>
      <c r="H18" s="322"/>
      <c r="I18" s="270"/>
      <c r="J18" s="270"/>
      <c r="K18" s="202"/>
    </row>
    <row r="19" spans="1:11" ht="15.75" hidden="1" customHeight="1" thickBot="1" x14ac:dyDescent="0.3">
      <c r="A19" s="435"/>
      <c r="B19" s="270"/>
      <c r="C19" s="271"/>
      <c r="D19" s="272"/>
      <c r="E19" s="423"/>
      <c r="F19" s="208"/>
      <c r="G19" s="209"/>
      <c r="H19" s="322"/>
      <c r="I19" s="270"/>
      <c r="J19" s="270"/>
      <c r="K19" s="202"/>
    </row>
    <row r="20" spans="1:11" ht="15.75" hidden="1" thickBot="1" x14ac:dyDescent="0.3">
      <c r="A20" s="436"/>
      <c r="B20" s="417"/>
      <c r="C20" s="418"/>
      <c r="D20" s="419"/>
      <c r="E20" s="424"/>
      <c r="F20" s="425"/>
      <c r="G20" s="426"/>
      <c r="H20" s="428"/>
      <c r="I20" s="417"/>
      <c r="J20" s="417"/>
      <c r="K20" s="176"/>
    </row>
    <row r="21" spans="1:11" ht="15.75" hidden="1" customHeight="1" thickBot="1" x14ac:dyDescent="0.3">
      <c r="A21" s="434" t="s">
        <v>90</v>
      </c>
      <c r="B21" s="414" t="s">
        <v>308</v>
      </c>
      <c r="C21" s="415"/>
      <c r="D21" s="416"/>
      <c r="E21" s="420">
        <v>1</v>
      </c>
      <c r="F21" s="421"/>
      <c r="G21" s="422"/>
      <c r="H21" s="427">
        <v>750000</v>
      </c>
      <c r="I21" s="414" t="s">
        <v>152</v>
      </c>
      <c r="J21" s="414" t="s">
        <v>152</v>
      </c>
      <c r="K21" s="202">
        <v>1</v>
      </c>
    </row>
    <row r="22" spans="1:11" ht="15.75" hidden="1" customHeight="1" thickBot="1" x14ac:dyDescent="0.3">
      <c r="A22" s="435"/>
      <c r="B22" s="270"/>
      <c r="C22" s="271"/>
      <c r="D22" s="272"/>
      <c r="E22" s="423"/>
      <c r="F22" s="208"/>
      <c r="G22" s="209"/>
      <c r="H22" s="322"/>
      <c r="I22" s="270"/>
      <c r="J22" s="270"/>
      <c r="K22" s="202"/>
    </row>
    <row r="23" spans="1:11" ht="15.75" hidden="1" customHeight="1" thickBot="1" x14ac:dyDescent="0.3">
      <c r="A23" s="435"/>
      <c r="B23" s="270"/>
      <c r="C23" s="271"/>
      <c r="D23" s="272"/>
      <c r="E23" s="423"/>
      <c r="F23" s="208"/>
      <c r="G23" s="209"/>
      <c r="H23" s="322"/>
      <c r="I23" s="270"/>
      <c r="J23" s="270"/>
      <c r="K23" s="202"/>
    </row>
    <row r="24" spans="1:11" ht="15.75" hidden="1" customHeight="1" thickBot="1" x14ac:dyDescent="0.3">
      <c r="A24" s="436"/>
      <c r="B24" s="417"/>
      <c r="C24" s="418"/>
      <c r="D24" s="419"/>
      <c r="E24" s="424"/>
      <c r="F24" s="425"/>
      <c r="G24" s="426"/>
      <c r="H24" s="428"/>
      <c r="I24" s="417"/>
      <c r="J24" s="417"/>
      <c r="K24" s="202"/>
    </row>
    <row r="25" spans="1:11" ht="15.75" hidden="1" customHeight="1" thickBot="1" x14ac:dyDescent="0.3">
      <c r="A25" s="434" t="s">
        <v>88</v>
      </c>
      <c r="B25" s="414" t="s">
        <v>338</v>
      </c>
      <c r="C25" s="415"/>
      <c r="D25" s="416"/>
      <c r="E25" s="420" t="s">
        <v>122</v>
      </c>
      <c r="F25" s="421"/>
      <c r="G25" s="422"/>
      <c r="H25" s="427">
        <v>0</v>
      </c>
      <c r="I25" s="414" t="s">
        <v>89</v>
      </c>
      <c r="J25" s="414" t="s">
        <v>34</v>
      </c>
      <c r="K25" s="202"/>
    </row>
    <row r="26" spans="1:11" ht="15.75" hidden="1" customHeight="1" thickBot="1" x14ac:dyDescent="0.3">
      <c r="A26" s="435"/>
      <c r="B26" s="270"/>
      <c r="C26" s="271"/>
      <c r="D26" s="272"/>
      <c r="E26" s="423"/>
      <c r="F26" s="208"/>
      <c r="G26" s="209"/>
      <c r="H26" s="322"/>
      <c r="I26" s="270"/>
      <c r="J26" s="270"/>
      <c r="K26" s="202"/>
    </row>
    <row r="27" spans="1:11" ht="15.75" hidden="1" customHeight="1" thickBot="1" x14ac:dyDescent="0.3">
      <c r="A27" s="435"/>
      <c r="B27" s="270"/>
      <c r="C27" s="271"/>
      <c r="D27" s="272"/>
      <c r="E27" s="423"/>
      <c r="F27" s="208"/>
      <c r="G27" s="209"/>
      <c r="H27" s="322"/>
      <c r="I27" s="270"/>
      <c r="J27" s="270"/>
      <c r="K27" s="202"/>
    </row>
    <row r="28" spans="1:11" ht="15.75" hidden="1" thickBot="1" x14ac:dyDescent="0.3">
      <c r="A28" s="436"/>
      <c r="B28" s="417"/>
      <c r="C28" s="418"/>
      <c r="D28" s="419"/>
      <c r="E28" s="424"/>
      <c r="F28" s="425"/>
      <c r="G28" s="426"/>
      <c r="H28" s="428"/>
      <c r="I28" s="417"/>
      <c r="J28" s="417"/>
      <c r="K28" s="176"/>
    </row>
    <row r="29" spans="1:11" ht="15.75" hidden="1" customHeight="1" thickBot="1" x14ac:dyDescent="0.3">
      <c r="A29" s="434" t="s">
        <v>88</v>
      </c>
      <c r="B29" s="414" t="s">
        <v>339</v>
      </c>
      <c r="C29" s="415"/>
      <c r="D29" s="416"/>
      <c r="E29" s="420" t="s">
        <v>340</v>
      </c>
      <c r="F29" s="421"/>
      <c r="G29" s="422"/>
      <c r="H29" s="427">
        <v>0</v>
      </c>
      <c r="I29" s="414" t="s">
        <v>89</v>
      </c>
      <c r="J29" s="414" t="s">
        <v>35</v>
      </c>
      <c r="K29" s="202">
        <v>700</v>
      </c>
    </row>
    <row r="30" spans="1:11" ht="15.75" hidden="1" customHeight="1" thickBot="1" x14ac:dyDescent="0.3">
      <c r="A30" s="435"/>
      <c r="B30" s="270"/>
      <c r="C30" s="271"/>
      <c r="D30" s="272"/>
      <c r="E30" s="423"/>
      <c r="F30" s="208"/>
      <c r="G30" s="209"/>
      <c r="H30" s="322"/>
      <c r="I30" s="270"/>
      <c r="J30" s="270"/>
      <c r="K30" s="202"/>
    </row>
    <row r="31" spans="1:11" ht="15.75" hidden="1" customHeight="1" thickBot="1" x14ac:dyDescent="0.3">
      <c r="A31" s="435"/>
      <c r="B31" s="270"/>
      <c r="C31" s="271"/>
      <c r="D31" s="272"/>
      <c r="E31" s="423"/>
      <c r="F31" s="208"/>
      <c r="G31" s="209"/>
      <c r="H31" s="322"/>
      <c r="I31" s="270"/>
      <c r="J31" s="270"/>
      <c r="K31" s="202"/>
    </row>
    <row r="32" spans="1:11" ht="15.75" hidden="1" thickBot="1" x14ac:dyDescent="0.3">
      <c r="A32" s="436"/>
      <c r="B32" s="417"/>
      <c r="C32" s="418"/>
      <c r="D32" s="419"/>
      <c r="E32" s="424"/>
      <c r="F32" s="425"/>
      <c r="G32" s="426"/>
      <c r="H32" s="428"/>
      <c r="I32" s="417"/>
      <c r="J32" s="417"/>
      <c r="K32" s="176"/>
    </row>
    <row r="33" spans="1:11" ht="15.75" hidden="1" customHeight="1" thickBot="1" x14ac:dyDescent="0.3">
      <c r="A33" s="434" t="s">
        <v>88</v>
      </c>
      <c r="B33" s="414" t="s">
        <v>341</v>
      </c>
      <c r="C33" s="415"/>
      <c r="D33" s="416"/>
      <c r="E33" s="420" t="s">
        <v>342</v>
      </c>
      <c r="F33" s="421"/>
      <c r="G33" s="422"/>
      <c r="H33" s="427">
        <v>0</v>
      </c>
      <c r="I33" s="414" t="s">
        <v>89</v>
      </c>
      <c r="J33" s="414" t="s">
        <v>35</v>
      </c>
      <c r="K33" s="202"/>
    </row>
    <row r="34" spans="1:11" ht="15.75" hidden="1" customHeight="1" thickBot="1" x14ac:dyDescent="0.3">
      <c r="A34" s="435"/>
      <c r="B34" s="270"/>
      <c r="C34" s="271"/>
      <c r="D34" s="272"/>
      <c r="E34" s="423"/>
      <c r="F34" s="208"/>
      <c r="G34" s="209"/>
      <c r="H34" s="322"/>
      <c r="I34" s="270"/>
      <c r="J34" s="270"/>
      <c r="K34" s="202"/>
    </row>
    <row r="35" spans="1:11" ht="15.75" hidden="1" customHeight="1" thickBot="1" x14ac:dyDescent="0.3">
      <c r="A35" s="435"/>
      <c r="B35" s="270"/>
      <c r="C35" s="271"/>
      <c r="D35" s="272"/>
      <c r="E35" s="423"/>
      <c r="F35" s="208"/>
      <c r="G35" s="209"/>
      <c r="H35" s="322"/>
      <c r="I35" s="270"/>
      <c r="J35" s="270"/>
      <c r="K35" s="202"/>
    </row>
    <row r="36" spans="1:11" ht="15.75" hidden="1" thickBot="1" x14ac:dyDescent="0.3">
      <c r="A36" s="435"/>
      <c r="B36" s="270"/>
      <c r="C36" s="271"/>
      <c r="D36" s="272"/>
      <c r="E36" s="423"/>
      <c r="F36" s="208"/>
      <c r="G36" s="209"/>
      <c r="H36" s="322"/>
      <c r="I36" s="270"/>
      <c r="J36" s="270"/>
      <c r="K36" s="176"/>
    </row>
    <row r="37" spans="1:11" ht="15.75" hidden="1" thickBot="1" x14ac:dyDescent="0.3">
      <c r="A37" s="436"/>
      <c r="B37" s="417"/>
      <c r="C37" s="418"/>
      <c r="D37" s="419"/>
      <c r="E37" s="424"/>
      <c r="F37" s="425"/>
      <c r="G37" s="426"/>
      <c r="H37" s="428"/>
      <c r="I37" s="417"/>
      <c r="J37" s="417"/>
      <c r="K37" s="176"/>
    </row>
    <row r="38" spans="1:11" ht="15.75" hidden="1" customHeight="1" thickBot="1" x14ac:dyDescent="0.3">
      <c r="A38" s="434" t="s">
        <v>88</v>
      </c>
      <c r="B38" s="414" t="s">
        <v>343</v>
      </c>
      <c r="C38" s="415"/>
      <c r="D38" s="416"/>
      <c r="E38" s="420">
        <v>1</v>
      </c>
      <c r="F38" s="421"/>
      <c r="G38" s="422"/>
      <c r="H38" s="427">
        <v>0</v>
      </c>
      <c r="I38" s="414" t="s">
        <v>89</v>
      </c>
      <c r="J38" s="414" t="s">
        <v>35</v>
      </c>
      <c r="K38" s="202">
        <v>0.25</v>
      </c>
    </row>
    <row r="39" spans="1:11" ht="15.75" hidden="1" customHeight="1" thickBot="1" x14ac:dyDescent="0.3">
      <c r="A39" s="435"/>
      <c r="B39" s="270"/>
      <c r="C39" s="271"/>
      <c r="D39" s="272"/>
      <c r="E39" s="423"/>
      <c r="F39" s="208"/>
      <c r="G39" s="209"/>
      <c r="H39" s="322"/>
      <c r="I39" s="270"/>
      <c r="J39" s="270"/>
      <c r="K39" s="202"/>
    </row>
    <row r="40" spans="1:11" ht="15.75" hidden="1" customHeight="1" thickBot="1" x14ac:dyDescent="0.3">
      <c r="A40" s="435"/>
      <c r="B40" s="270"/>
      <c r="C40" s="271"/>
      <c r="D40" s="272"/>
      <c r="E40" s="423"/>
      <c r="F40" s="208"/>
      <c r="G40" s="209"/>
      <c r="H40" s="322"/>
      <c r="I40" s="270"/>
      <c r="J40" s="270"/>
      <c r="K40" s="202"/>
    </row>
    <row r="41" spans="1:11" ht="15.75" hidden="1" customHeight="1" thickBot="1" x14ac:dyDescent="0.3">
      <c r="A41" s="435"/>
      <c r="B41" s="270"/>
      <c r="C41" s="271"/>
      <c r="D41" s="272"/>
      <c r="E41" s="423"/>
      <c r="F41" s="208"/>
      <c r="G41" s="209"/>
      <c r="H41" s="322"/>
      <c r="I41" s="270"/>
      <c r="J41" s="270"/>
      <c r="K41" s="202"/>
    </row>
    <row r="42" spans="1:11" ht="15.75" hidden="1" thickBot="1" x14ac:dyDescent="0.3">
      <c r="A42" s="436"/>
      <c r="B42" s="417"/>
      <c r="C42" s="418"/>
      <c r="D42" s="419"/>
      <c r="E42" s="424"/>
      <c r="F42" s="425"/>
      <c r="G42" s="426"/>
      <c r="H42" s="428"/>
      <c r="I42" s="417"/>
      <c r="J42" s="417"/>
      <c r="K42" s="176"/>
    </row>
    <row r="43" spans="1:11" ht="15.75" hidden="1" customHeight="1" thickBot="1" x14ac:dyDescent="0.3">
      <c r="A43" s="434" t="s">
        <v>90</v>
      </c>
      <c r="B43" s="414" t="s">
        <v>344</v>
      </c>
      <c r="C43" s="415"/>
      <c r="D43" s="416"/>
      <c r="E43" s="420">
        <v>4</v>
      </c>
      <c r="F43" s="421"/>
      <c r="G43" s="422"/>
      <c r="H43" s="427">
        <v>0</v>
      </c>
      <c r="I43" s="432" t="s">
        <v>30</v>
      </c>
      <c r="J43" s="414" t="s">
        <v>30</v>
      </c>
      <c r="K43" s="202">
        <v>2</v>
      </c>
    </row>
    <row r="44" spans="1:11" ht="15.75" hidden="1" customHeight="1" thickBot="1" x14ac:dyDescent="0.3">
      <c r="A44" s="435"/>
      <c r="B44" s="270"/>
      <c r="C44" s="271"/>
      <c r="D44" s="272"/>
      <c r="E44" s="423"/>
      <c r="F44" s="208"/>
      <c r="G44" s="209"/>
      <c r="H44" s="322"/>
      <c r="I44" s="430"/>
      <c r="J44" s="270"/>
      <c r="K44" s="202"/>
    </row>
    <row r="45" spans="1:11" ht="15.75" hidden="1" customHeight="1" thickBot="1" x14ac:dyDescent="0.3">
      <c r="A45" s="435"/>
      <c r="B45" s="270"/>
      <c r="C45" s="271"/>
      <c r="D45" s="272"/>
      <c r="E45" s="423"/>
      <c r="F45" s="208"/>
      <c r="G45" s="209"/>
      <c r="H45" s="322"/>
      <c r="I45" s="430"/>
      <c r="J45" s="270"/>
      <c r="K45" s="202"/>
    </row>
    <row r="46" spans="1:11" ht="15.75" hidden="1" thickBot="1" x14ac:dyDescent="0.3">
      <c r="A46" s="435"/>
      <c r="B46" s="270"/>
      <c r="C46" s="271"/>
      <c r="D46" s="272"/>
      <c r="E46" s="423"/>
      <c r="F46" s="208"/>
      <c r="G46" s="209"/>
      <c r="H46" s="322"/>
      <c r="I46" s="430"/>
      <c r="J46" s="270"/>
      <c r="K46" s="176"/>
    </row>
    <row r="47" spans="1:11" ht="15.75" hidden="1" thickBot="1" x14ac:dyDescent="0.3">
      <c r="A47" s="435"/>
      <c r="B47" s="270"/>
      <c r="C47" s="271"/>
      <c r="D47" s="272"/>
      <c r="E47" s="423"/>
      <c r="F47" s="208"/>
      <c r="G47" s="209"/>
      <c r="H47" s="322"/>
      <c r="I47" s="430"/>
      <c r="J47" s="270"/>
      <c r="K47" s="176"/>
    </row>
    <row r="48" spans="1:11" ht="15.75" hidden="1" customHeight="1" thickBot="1" x14ac:dyDescent="0.3">
      <c r="A48" s="444" t="s">
        <v>90</v>
      </c>
      <c r="B48" s="267" t="s">
        <v>345</v>
      </c>
      <c r="C48" s="328"/>
      <c r="D48" s="329"/>
      <c r="E48" s="442">
        <v>1</v>
      </c>
      <c r="F48" s="328"/>
      <c r="G48" s="329"/>
      <c r="H48" s="279">
        <v>0</v>
      </c>
      <c r="I48" s="429" t="s">
        <v>89</v>
      </c>
      <c r="J48" s="267"/>
      <c r="K48" s="202"/>
    </row>
    <row r="49" spans="1:11" ht="15.75" hidden="1" customHeight="1" thickBot="1" x14ac:dyDescent="0.3">
      <c r="A49" s="445"/>
      <c r="B49" s="330"/>
      <c r="C49" s="439"/>
      <c r="D49" s="332"/>
      <c r="E49" s="330"/>
      <c r="F49" s="439"/>
      <c r="G49" s="332"/>
      <c r="H49" s="447"/>
      <c r="I49" s="445"/>
      <c r="J49" s="330"/>
      <c r="K49" s="202"/>
    </row>
    <row r="50" spans="1:11" ht="15.75" hidden="1" customHeight="1" thickBot="1" x14ac:dyDescent="0.3">
      <c r="A50" s="446"/>
      <c r="B50" s="333"/>
      <c r="C50" s="334"/>
      <c r="D50" s="335"/>
      <c r="E50" s="333"/>
      <c r="F50" s="334"/>
      <c r="G50" s="335"/>
      <c r="H50" s="448"/>
      <c r="I50" s="446"/>
      <c r="J50" s="333"/>
      <c r="K50" s="202"/>
    </row>
    <row r="51" spans="1:11" ht="15.75" hidden="1" customHeight="1" thickBot="1" x14ac:dyDescent="0.3">
      <c r="A51" s="437" t="s">
        <v>90</v>
      </c>
      <c r="B51" s="267" t="s">
        <v>346</v>
      </c>
      <c r="C51" s="328"/>
      <c r="D51" s="329"/>
      <c r="E51" s="442">
        <v>1</v>
      </c>
      <c r="F51" s="328"/>
      <c r="G51" s="329"/>
      <c r="H51" s="279">
        <v>0</v>
      </c>
      <c r="I51" s="429" t="s">
        <v>89</v>
      </c>
      <c r="J51" s="267"/>
      <c r="K51" s="202"/>
    </row>
    <row r="52" spans="1:11" ht="15.75" hidden="1" customHeight="1" thickBot="1" x14ac:dyDescent="0.3">
      <c r="A52" s="332"/>
      <c r="B52" s="330"/>
      <c r="C52" s="439"/>
      <c r="D52" s="332"/>
      <c r="E52" s="330"/>
      <c r="F52" s="439"/>
      <c r="G52" s="332"/>
      <c r="H52" s="280"/>
      <c r="I52" s="430"/>
      <c r="J52" s="270"/>
      <c r="K52" s="202"/>
    </row>
    <row r="53" spans="1:11" ht="15.75" hidden="1" customHeight="1" thickBot="1" x14ac:dyDescent="0.3">
      <c r="A53" s="438"/>
      <c r="B53" s="440"/>
      <c r="C53" s="441"/>
      <c r="D53" s="438"/>
      <c r="E53" s="440"/>
      <c r="F53" s="441"/>
      <c r="G53" s="438"/>
      <c r="H53" s="443"/>
      <c r="I53" s="433"/>
      <c r="J53" s="417"/>
      <c r="K53" s="202"/>
    </row>
    <row r="54" spans="1:11" ht="15.75" hidden="1" customHeight="1" thickBot="1" x14ac:dyDescent="0.3">
      <c r="A54" s="434" t="s">
        <v>90</v>
      </c>
      <c r="B54" s="414" t="s">
        <v>347</v>
      </c>
      <c r="C54" s="415"/>
      <c r="D54" s="416"/>
      <c r="E54" s="420">
        <v>12</v>
      </c>
      <c r="F54" s="421"/>
      <c r="G54" s="422"/>
      <c r="H54" s="427">
        <v>0</v>
      </c>
      <c r="I54" s="432" t="s">
        <v>30</v>
      </c>
      <c r="J54" s="414" t="s">
        <v>30</v>
      </c>
      <c r="K54" s="202">
        <v>5</v>
      </c>
    </row>
    <row r="55" spans="1:11" ht="15.75" hidden="1" customHeight="1" thickBot="1" x14ac:dyDescent="0.3">
      <c r="A55" s="435"/>
      <c r="B55" s="270"/>
      <c r="C55" s="271"/>
      <c r="D55" s="272"/>
      <c r="E55" s="423"/>
      <c r="F55" s="208"/>
      <c r="G55" s="209"/>
      <c r="H55" s="322"/>
      <c r="I55" s="430"/>
      <c r="J55" s="270"/>
      <c r="K55" s="202"/>
    </row>
    <row r="56" spans="1:11" ht="15.75" hidden="1" customHeight="1" thickBot="1" x14ac:dyDescent="0.3">
      <c r="A56" s="435"/>
      <c r="B56" s="270"/>
      <c r="C56" s="271"/>
      <c r="D56" s="272"/>
      <c r="E56" s="423"/>
      <c r="F56" s="208"/>
      <c r="G56" s="209"/>
      <c r="H56" s="322"/>
      <c r="I56" s="430"/>
      <c r="J56" s="270"/>
      <c r="K56" s="202"/>
    </row>
    <row r="57" spans="1:11" ht="15.75" hidden="1" thickBot="1" x14ac:dyDescent="0.3">
      <c r="A57" s="435"/>
      <c r="B57" s="270"/>
      <c r="C57" s="271"/>
      <c r="D57" s="272"/>
      <c r="E57" s="423"/>
      <c r="F57" s="208"/>
      <c r="G57" s="209"/>
      <c r="H57" s="322"/>
      <c r="I57" s="430"/>
      <c r="J57" s="270"/>
      <c r="K57" s="176"/>
    </row>
    <row r="58" spans="1:11" ht="15.75" hidden="1" thickBot="1" x14ac:dyDescent="0.3">
      <c r="A58" s="436"/>
      <c r="B58" s="417"/>
      <c r="C58" s="418"/>
      <c r="D58" s="419"/>
      <c r="E58" s="424"/>
      <c r="F58" s="425"/>
      <c r="G58" s="426"/>
      <c r="H58" s="428"/>
      <c r="I58" s="433"/>
      <c r="J58" s="417"/>
      <c r="K58" s="176"/>
    </row>
    <row r="59" spans="1:11" ht="15.75" hidden="1" customHeight="1" thickBot="1" x14ac:dyDescent="0.3">
      <c r="A59" s="434" t="s">
        <v>90</v>
      </c>
      <c r="B59" s="414" t="s">
        <v>348</v>
      </c>
      <c r="C59" s="415"/>
      <c r="D59" s="416"/>
      <c r="E59" s="420">
        <v>2</v>
      </c>
      <c r="F59" s="421"/>
      <c r="G59" s="422"/>
      <c r="H59" s="427">
        <v>0</v>
      </c>
      <c r="I59" s="432" t="s">
        <v>89</v>
      </c>
      <c r="J59" s="414" t="s">
        <v>34</v>
      </c>
      <c r="K59" s="202">
        <v>2</v>
      </c>
    </row>
    <row r="60" spans="1:11" ht="15.75" hidden="1" customHeight="1" thickBot="1" x14ac:dyDescent="0.3">
      <c r="A60" s="435"/>
      <c r="B60" s="270"/>
      <c r="C60" s="271"/>
      <c r="D60" s="272"/>
      <c r="E60" s="423"/>
      <c r="F60" s="208"/>
      <c r="G60" s="209"/>
      <c r="H60" s="322"/>
      <c r="I60" s="430"/>
      <c r="J60" s="270"/>
      <c r="K60" s="202"/>
    </row>
    <row r="61" spans="1:11" ht="15.75" hidden="1" customHeight="1" thickBot="1" x14ac:dyDescent="0.3">
      <c r="A61" s="435"/>
      <c r="B61" s="270"/>
      <c r="C61" s="271"/>
      <c r="D61" s="272"/>
      <c r="E61" s="423"/>
      <c r="F61" s="208"/>
      <c r="G61" s="209"/>
      <c r="H61" s="322"/>
      <c r="I61" s="430"/>
      <c r="J61" s="270"/>
      <c r="K61" s="202"/>
    </row>
    <row r="62" spans="1:11" ht="15.75" hidden="1" thickBot="1" x14ac:dyDescent="0.3">
      <c r="A62" s="435"/>
      <c r="B62" s="270"/>
      <c r="C62" s="271"/>
      <c r="D62" s="272"/>
      <c r="E62" s="423"/>
      <c r="F62" s="208"/>
      <c r="G62" s="209"/>
      <c r="H62" s="322"/>
      <c r="I62" s="430"/>
      <c r="J62" s="270"/>
      <c r="K62" s="176"/>
    </row>
    <row r="63" spans="1:11" ht="15.75" hidden="1" thickBot="1" x14ac:dyDescent="0.3">
      <c r="A63" s="436"/>
      <c r="B63" s="417"/>
      <c r="C63" s="418"/>
      <c r="D63" s="419"/>
      <c r="E63" s="424"/>
      <c r="F63" s="425"/>
      <c r="G63" s="426"/>
      <c r="H63" s="428"/>
      <c r="I63" s="433"/>
      <c r="J63" s="270"/>
      <c r="K63" s="176"/>
    </row>
    <row r="64" spans="1:11" ht="15.75" hidden="1" customHeight="1" thickBot="1" x14ac:dyDescent="0.3">
      <c r="A64" s="434" t="s">
        <v>88</v>
      </c>
      <c r="B64" s="414" t="s">
        <v>349</v>
      </c>
      <c r="C64" s="415"/>
      <c r="D64" s="416"/>
      <c r="E64" s="420">
        <v>1</v>
      </c>
      <c r="F64" s="421"/>
      <c r="G64" s="422"/>
      <c r="H64" s="427">
        <v>0</v>
      </c>
      <c r="I64" s="432" t="s">
        <v>89</v>
      </c>
      <c r="J64" s="267" t="s">
        <v>35</v>
      </c>
      <c r="K64" s="202"/>
    </row>
    <row r="65" spans="1:11" ht="15.75" hidden="1" customHeight="1" thickBot="1" x14ac:dyDescent="0.3">
      <c r="A65" s="435"/>
      <c r="B65" s="270"/>
      <c r="C65" s="271"/>
      <c r="D65" s="272"/>
      <c r="E65" s="423"/>
      <c r="F65" s="208"/>
      <c r="G65" s="209"/>
      <c r="H65" s="322"/>
      <c r="I65" s="430"/>
      <c r="J65" s="270"/>
      <c r="K65" s="202"/>
    </row>
    <row r="66" spans="1:11" ht="15.75" hidden="1" customHeight="1" thickBot="1" x14ac:dyDescent="0.3">
      <c r="A66" s="435"/>
      <c r="B66" s="270"/>
      <c r="C66" s="271"/>
      <c r="D66" s="272"/>
      <c r="E66" s="423"/>
      <c r="F66" s="208"/>
      <c r="G66" s="209"/>
      <c r="H66" s="322"/>
      <c r="I66" s="430"/>
      <c r="J66" s="270"/>
      <c r="K66" s="202"/>
    </row>
    <row r="67" spans="1:11" ht="15.75" hidden="1" thickBot="1" x14ac:dyDescent="0.3">
      <c r="A67" s="435"/>
      <c r="B67" s="270"/>
      <c r="C67" s="271"/>
      <c r="D67" s="272"/>
      <c r="E67" s="423"/>
      <c r="F67" s="208"/>
      <c r="G67" s="209"/>
      <c r="H67" s="322"/>
      <c r="I67" s="430"/>
      <c r="J67" s="270"/>
      <c r="K67" s="177"/>
    </row>
    <row r="68" spans="1:11" ht="15.75" hidden="1" thickBot="1" x14ac:dyDescent="0.3">
      <c r="A68" s="436"/>
      <c r="B68" s="417"/>
      <c r="C68" s="418"/>
      <c r="D68" s="419"/>
      <c r="E68" s="424"/>
      <c r="F68" s="425"/>
      <c r="G68" s="426"/>
      <c r="H68" s="428"/>
      <c r="I68" s="433"/>
      <c r="J68" s="273"/>
      <c r="K68" s="177"/>
    </row>
    <row r="69" spans="1:11" ht="15.75" hidden="1" customHeight="1" thickBot="1" x14ac:dyDescent="0.3">
      <c r="A69" s="411" t="s">
        <v>88</v>
      </c>
      <c r="B69" s="414" t="s">
        <v>350</v>
      </c>
      <c r="C69" s="415"/>
      <c r="D69" s="416"/>
      <c r="E69" s="420">
        <v>2</v>
      </c>
      <c r="F69" s="421"/>
      <c r="G69" s="422"/>
      <c r="H69" s="427">
        <v>0</v>
      </c>
      <c r="I69" s="414" t="s">
        <v>351</v>
      </c>
      <c r="J69" s="432" t="s">
        <v>34</v>
      </c>
      <c r="K69" s="449"/>
    </row>
    <row r="70" spans="1:11" ht="15.75" hidden="1" customHeight="1" thickBot="1" x14ac:dyDescent="0.3">
      <c r="A70" s="412"/>
      <c r="B70" s="270"/>
      <c r="C70" s="271"/>
      <c r="D70" s="272"/>
      <c r="E70" s="423"/>
      <c r="F70" s="208"/>
      <c r="G70" s="209"/>
      <c r="H70" s="322"/>
      <c r="I70" s="270"/>
      <c r="J70" s="430"/>
      <c r="K70" s="449"/>
    </row>
    <row r="71" spans="1:11" ht="15.75" hidden="1" customHeight="1" thickBot="1" x14ac:dyDescent="0.3">
      <c r="A71" s="412"/>
      <c r="B71" s="270"/>
      <c r="C71" s="271"/>
      <c r="D71" s="272"/>
      <c r="E71" s="423"/>
      <c r="F71" s="208"/>
      <c r="G71" s="209"/>
      <c r="H71" s="322"/>
      <c r="I71" s="270"/>
      <c r="J71" s="430"/>
      <c r="K71" s="449"/>
    </row>
    <row r="72" spans="1:11" ht="15.75" hidden="1" customHeight="1" thickBot="1" x14ac:dyDescent="0.3">
      <c r="A72" s="413"/>
      <c r="B72" s="417"/>
      <c r="C72" s="418"/>
      <c r="D72" s="419"/>
      <c r="E72" s="424"/>
      <c r="F72" s="425"/>
      <c r="G72" s="426"/>
      <c r="H72" s="428"/>
      <c r="I72" s="417"/>
      <c r="J72" s="433"/>
      <c r="K72" s="449"/>
    </row>
    <row r="73" spans="1:11" ht="15.75" hidden="1" customHeight="1" thickBot="1" x14ac:dyDescent="0.3">
      <c r="A73" s="434" t="s">
        <v>88</v>
      </c>
      <c r="B73" s="414" t="s">
        <v>352</v>
      </c>
      <c r="C73" s="415"/>
      <c r="D73" s="416"/>
      <c r="E73" s="420">
        <v>2</v>
      </c>
      <c r="F73" s="421"/>
      <c r="G73" s="422"/>
      <c r="H73" s="427">
        <v>0</v>
      </c>
      <c r="I73" s="414" t="s">
        <v>353</v>
      </c>
      <c r="J73" s="432" t="s">
        <v>34</v>
      </c>
      <c r="K73" s="449"/>
    </row>
    <row r="74" spans="1:11" ht="15.75" hidden="1" customHeight="1" thickBot="1" x14ac:dyDescent="0.3">
      <c r="A74" s="435"/>
      <c r="B74" s="270"/>
      <c r="C74" s="271"/>
      <c r="D74" s="272"/>
      <c r="E74" s="423"/>
      <c r="F74" s="208"/>
      <c r="G74" s="209"/>
      <c r="H74" s="322"/>
      <c r="I74" s="270"/>
      <c r="J74" s="430"/>
      <c r="K74" s="449"/>
    </row>
    <row r="75" spans="1:11" ht="15.75" hidden="1" customHeight="1" thickBot="1" x14ac:dyDescent="0.3">
      <c r="A75" s="435"/>
      <c r="B75" s="270"/>
      <c r="C75" s="271"/>
      <c r="D75" s="272"/>
      <c r="E75" s="423"/>
      <c r="F75" s="208"/>
      <c r="G75" s="209"/>
      <c r="H75" s="322"/>
      <c r="I75" s="270"/>
      <c r="J75" s="430"/>
      <c r="K75" s="449"/>
    </row>
    <row r="76" spans="1:11" ht="15.75" hidden="1" customHeight="1" thickBot="1" x14ac:dyDescent="0.3">
      <c r="A76" s="436"/>
      <c r="B76" s="417"/>
      <c r="C76" s="418"/>
      <c r="D76" s="419"/>
      <c r="E76" s="424"/>
      <c r="F76" s="425"/>
      <c r="G76" s="426"/>
      <c r="H76" s="428"/>
      <c r="I76" s="417"/>
      <c r="J76" s="430"/>
      <c r="K76" s="449"/>
    </row>
    <row r="77" spans="1:11" ht="15.75" x14ac:dyDescent="0.25">
      <c r="A77" s="450" t="s">
        <v>235</v>
      </c>
      <c r="B77" s="451"/>
      <c r="C77" s="451"/>
      <c r="D77" s="452"/>
      <c r="E77" s="453" t="s">
        <v>21</v>
      </c>
      <c r="F77" s="454"/>
      <c r="G77" s="455"/>
      <c r="H77" s="178">
        <f>SUM(H9)</f>
        <v>4000000</v>
      </c>
      <c r="I77" s="179"/>
      <c r="J77" s="7"/>
      <c r="K77" s="177"/>
    </row>
  </sheetData>
  <mergeCells count="125">
    <mergeCell ref="K73:K76"/>
    <mergeCell ref="A77:D77"/>
    <mergeCell ref="E77:G77"/>
    <mergeCell ref="K69:K72"/>
    <mergeCell ref="A73:A76"/>
    <mergeCell ref="B73:D76"/>
    <mergeCell ref="E73:G76"/>
    <mergeCell ref="H73:H76"/>
    <mergeCell ref="I73:I76"/>
    <mergeCell ref="J73:J76"/>
    <mergeCell ref="K64:K66"/>
    <mergeCell ref="A69:A72"/>
    <mergeCell ref="B69:D72"/>
    <mergeCell ref="E69:G72"/>
    <mergeCell ref="H69:H72"/>
    <mergeCell ref="I69:I72"/>
    <mergeCell ref="J69:J72"/>
    <mergeCell ref="A64:A68"/>
    <mergeCell ref="B64:D68"/>
    <mergeCell ref="E64:G68"/>
    <mergeCell ref="H64:H68"/>
    <mergeCell ref="I64:I68"/>
    <mergeCell ref="J64:J68"/>
    <mergeCell ref="A54:A58"/>
    <mergeCell ref="B54:D58"/>
    <mergeCell ref="E54:G58"/>
    <mergeCell ref="H54:H58"/>
    <mergeCell ref="I54:I58"/>
    <mergeCell ref="J54:J58"/>
    <mergeCell ref="K54:K56"/>
    <mergeCell ref="A59:A63"/>
    <mergeCell ref="B59:D63"/>
    <mergeCell ref="E59:G63"/>
    <mergeCell ref="H59:H63"/>
    <mergeCell ref="I59:I63"/>
    <mergeCell ref="J59:J63"/>
    <mergeCell ref="K59:K61"/>
    <mergeCell ref="K48:K50"/>
    <mergeCell ref="A51:A53"/>
    <mergeCell ref="B51:D53"/>
    <mergeCell ref="E51:G53"/>
    <mergeCell ref="H51:H53"/>
    <mergeCell ref="I51:I53"/>
    <mergeCell ref="J51:J53"/>
    <mergeCell ref="A48:A50"/>
    <mergeCell ref="B48:D50"/>
    <mergeCell ref="E48:G50"/>
    <mergeCell ref="H48:H50"/>
    <mergeCell ref="I48:I50"/>
    <mergeCell ref="J48:J50"/>
    <mergeCell ref="K51:K53"/>
    <mergeCell ref="A38:A42"/>
    <mergeCell ref="B38:D42"/>
    <mergeCell ref="E38:G42"/>
    <mergeCell ref="H38:H42"/>
    <mergeCell ref="I38:I42"/>
    <mergeCell ref="J38:J42"/>
    <mergeCell ref="K38:K41"/>
    <mergeCell ref="A43:A47"/>
    <mergeCell ref="B43:D47"/>
    <mergeCell ref="E43:G47"/>
    <mergeCell ref="H43:H47"/>
    <mergeCell ref="I43:I47"/>
    <mergeCell ref="J43:J47"/>
    <mergeCell ref="K43:K45"/>
    <mergeCell ref="K29:K31"/>
    <mergeCell ref="A33:A37"/>
    <mergeCell ref="B33:D37"/>
    <mergeCell ref="E33:G37"/>
    <mergeCell ref="H33:H37"/>
    <mergeCell ref="I33:I37"/>
    <mergeCell ref="J33:J37"/>
    <mergeCell ref="A29:A32"/>
    <mergeCell ref="B29:D32"/>
    <mergeCell ref="E29:G32"/>
    <mergeCell ref="H29:H32"/>
    <mergeCell ref="I29:I32"/>
    <mergeCell ref="J29:J32"/>
    <mergeCell ref="K33:K35"/>
    <mergeCell ref="A21:A24"/>
    <mergeCell ref="B21:D24"/>
    <mergeCell ref="E21:G24"/>
    <mergeCell ref="H21:H24"/>
    <mergeCell ref="I21:I24"/>
    <mergeCell ref="J21:J24"/>
    <mergeCell ref="K21:K24"/>
    <mergeCell ref="A25:A28"/>
    <mergeCell ref="B25:D28"/>
    <mergeCell ref="E25:G28"/>
    <mergeCell ref="H25:H28"/>
    <mergeCell ref="I25:I28"/>
    <mergeCell ref="J25:J28"/>
    <mergeCell ref="K25:K27"/>
    <mergeCell ref="A13:A16"/>
    <mergeCell ref="B13:D16"/>
    <mergeCell ref="E13:G16"/>
    <mergeCell ref="H13:H16"/>
    <mergeCell ref="I13:I16"/>
    <mergeCell ref="J13:J16"/>
    <mergeCell ref="K13:K15"/>
    <mergeCell ref="A17:A20"/>
    <mergeCell ref="B17:D20"/>
    <mergeCell ref="E17:G20"/>
    <mergeCell ref="H17:H20"/>
    <mergeCell ref="I17:I20"/>
    <mergeCell ref="J17:J20"/>
    <mergeCell ref="K17:K19"/>
    <mergeCell ref="K5:K8"/>
    <mergeCell ref="B7:D8"/>
    <mergeCell ref="A9:A12"/>
    <mergeCell ref="B9:D12"/>
    <mergeCell ref="E9:G12"/>
    <mergeCell ref="H9:H12"/>
    <mergeCell ref="I9:I12"/>
    <mergeCell ref="J9:J12"/>
    <mergeCell ref="K9:K11"/>
    <mergeCell ref="A1:I2"/>
    <mergeCell ref="A3:I3"/>
    <mergeCell ref="A4:I4"/>
    <mergeCell ref="A5:A8"/>
    <mergeCell ref="B5:D6"/>
    <mergeCell ref="E5:G8"/>
    <mergeCell ref="H5:H8"/>
    <mergeCell ref="I5:I8"/>
    <mergeCell ref="J5:J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opLeftCell="B110" zoomScale="90" zoomScaleNormal="90" workbookViewId="0">
      <selection activeCell="J106" sqref="J106"/>
    </sheetView>
  </sheetViews>
  <sheetFormatPr baseColWidth="10" defaultRowHeight="15" x14ac:dyDescent="0.25"/>
  <cols>
    <col min="1" max="1" width="4.140625" bestFit="1" customWidth="1"/>
    <col min="2" max="2" width="50" customWidth="1"/>
    <col min="3" max="3" width="53.42578125" customWidth="1"/>
    <col min="4" max="4" width="12.42578125" customWidth="1"/>
    <col min="5" max="5" width="18.28515625" customWidth="1"/>
    <col min="6" max="6" width="12.7109375" customWidth="1"/>
    <col min="7" max="7" width="12.85546875" customWidth="1"/>
    <col min="8" max="8" width="18.42578125" style="12" customWidth="1"/>
    <col min="9" max="9" width="4.85546875" customWidth="1"/>
    <col min="10" max="10" width="13.5703125" bestFit="1" customWidth="1"/>
  </cols>
  <sheetData>
    <row r="1" spans="1:13" s="4" customFormat="1" ht="15" customHeight="1" x14ac:dyDescent="0.25">
      <c r="A1" s="373" t="s">
        <v>0</v>
      </c>
      <c r="B1" s="373"/>
      <c r="C1" s="373"/>
      <c r="D1" s="373"/>
      <c r="E1" s="373"/>
      <c r="F1" s="373"/>
      <c r="G1" s="373"/>
      <c r="H1" s="373"/>
      <c r="I1" s="53"/>
      <c r="J1" s="53"/>
      <c r="K1" s="53"/>
      <c r="L1" s="53"/>
      <c r="M1" s="53"/>
    </row>
    <row r="2" spans="1:13" s="4" customFormat="1" ht="7.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4" customFormat="1" ht="19.5" customHeight="1" x14ac:dyDescent="0.25">
      <c r="A3" s="401" t="str">
        <f>'I Admi'!A3:K4</f>
        <v>PLAN ANUAL OPERATIVO  PRESUPUESTO ORDINARIO   2018</v>
      </c>
      <c r="B3" s="401"/>
      <c r="C3" s="401"/>
      <c r="D3" s="401"/>
      <c r="E3" s="401"/>
      <c r="F3" s="401"/>
      <c r="G3" s="401"/>
      <c r="H3" s="401"/>
      <c r="I3" s="15"/>
      <c r="J3" s="15"/>
      <c r="K3" s="15"/>
      <c r="L3" s="15"/>
      <c r="M3" s="15"/>
    </row>
    <row r="4" spans="1:13" s="4" customFormat="1" ht="8.2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s="4" customFormat="1" ht="16.5" thickBot="1" x14ac:dyDescent="0.3">
      <c r="A5" s="235" t="s">
        <v>163</v>
      </c>
      <c r="B5" s="235"/>
      <c r="C5" s="235"/>
      <c r="D5" s="235"/>
      <c r="E5" s="235"/>
      <c r="F5" s="235"/>
      <c r="G5" s="235"/>
      <c r="H5" s="235"/>
      <c r="I5" s="15"/>
      <c r="J5" s="15"/>
      <c r="K5" s="15"/>
      <c r="L5" s="15"/>
      <c r="M5" s="15"/>
    </row>
    <row r="6" spans="1:13" x14ac:dyDescent="0.25">
      <c r="A6" s="117"/>
      <c r="B6" s="466" t="s">
        <v>1</v>
      </c>
      <c r="C6" s="464" t="s">
        <v>2</v>
      </c>
      <c r="D6" s="464" t="s">
        <v>7</v>
      </c>
      <c r="E6" s="464" t="s">
        <v>3</v>
      </c>
      <c r="F6" s="466" t="s">
        <v>4</v>
      </c>
      <c r="G6" s="466" t="s">
        <v>5</v>
      </c>
      <c r="H6" s="473" t="s">
        <v>41</v>
      </c>
    </row>
    <row r="7" spans="1:13" ht="15.75" thickBot="1" x14ac:dyDescent="0.3">
      <c r="A7" s="118"/>
      <c r="B7" s="467"/>
      <c r="C7" s="465"/>
      <c r="D7" s="465"/>
      <c r="E7" s="465"/>
      <c r="F7" s="467"/>
      <c r="G7" s="467"/>
      <c r="H7" s="474"/>
    </row>
    <row r="8" spans="1:13" ht="15.75" thickBot="1" x14ac:dyDescent="0.3">
      <c r="A8" s="4"/>
      <c r="B8" s="131"/>
      <c r="C8" s="132"/>
      <c r="D8" s="132"/>
      <c r="E8" s="132"/>
      <c r="F8" s="131"/>
      <c r="G8" s="131"/>
      <c r="H8" s="132"/>
    </row>
    <row r="9" spans="1:13" ht="76.5" x14ac:dyDescent="0.25">
      <c r="A9" s="475" t="s">
        <v>57</v>
      </c>
      <c r="B9" s="133" t="s">
        <v>42</v>
      </c>
      <c r="C9" s="17" t="s">
        <v>303</v>
      </c>
      <c r="D9" s="18" t="s">
        <v>95</v>
      </c>
      <c r="E9" s="33">
        <v>100050000</v>
      </c>
      <c r="F9" s="17" t="s">
        <v>43</v>
      </c>
      <c r="G9" s="17" t="s">
        <v>30</v>
      </c>
      <c r="H9" s="20" t="s">
        <v>129</v>
      </c>
    </row>
    <row r="10" spans="1:13" ht="63.75" x14ac:dyDescent="0.25">
      <c r="A10" s="476"/>
      <c r="B10" s="111" t="s">
        <v>31</v>
      </c>
      <c r="C10" s="91" t="s">
        <v>44</v>
      </c>
      <c r="D10" s="89" t="s">
        <v>95</v>
      </c>
      <c r="E10" s="90">
        <v>33450000</v>
      </c>
      <c r="F10" s="91" t="s">
        <v>43</v>
      </c>
      <c r="G10" s="91" t="s">
        <v>30</v>
      </c>
      <c r="H10" s="134" t="s">
        <v>129</v>
      </c>
    </row>
    <row r="11" spans="1:13" ht="36.75" customHeight="1" x14ac:dyDescent="0.25">
      <c r="A11" s="476"/>
      <c r="B11" s="111" t="s">
        <v>32</v>
      </c>
      <c r="C11" s="91" t="s">
        <v>45</v>
      </c>
      <c r="D11" s="89" t="s">
        <v>95</v>
      </c>
      <c r="E11" s="90">
        <v>2850000</v>
      </c>
      <c r="F11" s="91" t="s">
        <v>43</v>
      </c>
      <c r="G11" s="91" t="s">
        <v>30</v>
      </c>
      <c r="H11" s="134" t="s">
        <v>129</v>
      </c>
    </row>
    <row r="12" spans="1:13" ht="29.25" customHeight="1" x14ac:dyDescent="0.25">
      <c r="A12" s="476"/>
      <c r="B12" s="111" t="s">
        <v>46</v>
      </c>
      <c r="C12" s="91" t="s">
        <v>47</v>
      </c>
      <c r="D12" s="89" t="s">
        <v>95</v>
      </c>
      <c r="E12" s="90">
        <v>1000000</v>
      </c>
      <c r="F12" s="91" t="s">
        <v>43</v>
      </c>
      <c r="G12" s="91" t="s">
        <v>30</v>
      </c>
      <c r="H12" s="134" t="s">
        <v>129</v>
      </c>
    </row>
    <row r="13" spans="1:13" ht="33.75" customHeight="1" x14ac:dyDescent="0.25">
      <c r="A13" s="476" t="s">
        <v>49</v>
      </c>
      <c r="B13" s="111" t="s">
        <v>48</v>
      </c>
      <c r="C13" s="91" t="s">
        <v>161</v>
      </c>
      <c r="D13" s="89" t="s">
        <v>296</v>
      </c>
      <c r="E13" s="90">
        <v>28998500</v>
      </c>
      <c r="F13" s="91" t="s">
        <v>43</v>
      </c>
      <c r="G13" s="91" t="s">
        <v>30</v>
      </c>
      <c r="H13" s="134" t="s">
        <v>129</v>
      </c>
    </row>
    <row r="14" spans="1:13" ht="38.25" x14ac:dyDescent="0.25">
      <c r="A14" s="476"/>
      <c r="B14" s="111" t="s">
        <v>50</v>
      </c>
      <c r="C14" s="91" t="s">
        <v>103</v>
      </c>
      <c r="D14" s="89" t="s">
        <v>295</v>
      </c>
      <c r="E14" s="90">
        <v>25000000</v>
      </c>
      <c r="F14" s="91" t="s">
        <v>43</v>
      </c>
      <c r="G14" s="91" t="s">
        <v>30</v>
      </c>
      <c r="H14" s="134" t="s">
        <v>129</v>
      </c>
    </row>
    <row r="15" spans="1:13" ht="25.5" x14ac:dyDescent="0.25">
      <c r="A15" s="476"/>
      <c r="B15" s="111" t="s">
        <v>104</v>
      </c>
      <c r="C15" s="91" t="s">
        <v>105</v>
      </c>
      <c r="D15" s="89" t="s">
        <v>297</v>
      </c>
      <c r="E15" s="90">
        <v>2550000</v>
      </c>
      <c r="F15" s="91" t="s">
        <v>43</v>
      </c>
      <c r="G15" s="91" t="s">
        <v>30</v>
      </c>
      <c r="H15" s="134" t="s">
        <v>129</v>
      </c>
    </row>
    <row r="16" spans="1:13" ht="38.25" x14ac:dyDescent="0.25">
      <c r="A16" s="476"/>
      <c r="B16" s="111" t="s">
        <v>133</v>
      </c>
      <c r="C16" s="175" t="s">
        <v>131</v>
      </c>
      <c r="D16" s="89" t="s">
        <v>40</v>
      </c>
      <c r="E16" s="90">
        <v>30000000</v>
      </c>
      <c r="F16" s="91" t="s">
        <v>33</v>
      </c>
      <c r="G16" s="91" t="s">
        <v>35</v>
      </c>
      <c r="H16" s="134" t="s">
        <v>129</v>
      </c>
    </row>
    <row r="17" spans="1:9" ht="38.25" x14ac:dyDescent="0.25">
      <c r="A17" s="476"/>
      <c r="B17" s="111" t="s">
        <v>136</v>
      </c>
      <c r="C17" s="175" t="s">
        <v>135</v>
      </c>
      <c r="D17" s="89" t="s">
        <v>107</v>
      </c>
      <c r="E17" s="90">
        <v>10000000</v>
      </c>
      <c r="F17" s="91" t="s">
        <v>33</v>
      </c>
      <c r="G17" s="91" t="s">
        <v>35</v>
      </c>
      <c r="H17" s="134" t="s">
        <v>129</v>
      </c>
    </row>
    <row r="18" spans="1:9" ht="38.25" x14ac:dyDescent="0.25">
      <c r="A18" s="476"/>
      <c r="B18" s="111" t="s">
        <v>137</v>
      </c>
      <c r="C18" s="175" t="s">
        <v>138</v>
      </c>
      <c r="D18" s="89" t="s">
        <v>302</v>
      </c>
      <c r="E18" s="90">
        <v>15000000</v>
      </c>
      <c r="F18" s="91" t="s">
        <v>33</v>
      </c>
      <c r="G18" s="91" t="s">
        <v>35</v>
      </c>
      <c r="H18" s="134" t="s">
        <v>129</v>
      </c>
    </row>
    <row r="19" spans="1:9" ht="39" customHeight="1" x14ac:dyDescent="0.25">
      <c r="A19" s="476" t="s">
        <v>52</v>
      </c>
      <c r="B19" s="111" t="s">
        <v>53</v>
      </c>
      <c r="C19" s="91" t="s">
        <v>54</v>
      </c>
      <c r="D19" s="89" t="s">
        <v>295</v>
      </c>
      <c r="E19" s="90">
        <v>34000000</v>
      </c>
      <c r="F19" s="91" t="s">
        <v>43</v>
      </c>
      <c r="G19" s="91" t="s">
        <v>30</v>
      </c>
      <c r="H19" s="134" t="s">
        <v>129</v>
      </c>
    </row>
    <row r="20" spans="1:9" ht="38.25" x14ac:dyDescent="0.25">
      <c r="A20" s="476"/>
      <c r="B20" s="111" t="s">
        <v>108</v>
      </c>
      <c r="C20" s="175" t="s">
        <v>135</v>
      </c>
      <c r="D20" s="89" t="s">
        <v>106</v>
      </c>
      <c r="E20" s="90">
        <v>24434594.399999999</v>
      </c>
      <c r="F20" s="91" t="s">
        <v>51</v>
      </c>
      <c r="G20" s="91" t="s">
        <v>35</v>
      </c>
      <c r="H20" s="134" t="s">
        <v>129</v>
      </c>
      <c r="I20" s="300"/>
    </row>
    <row r="21" spans="1:9" ht="25.5" x14ac:dyDescent="0.25">
      <c r="A21" s="476"/>
      <c r="B21" s="111" t="s">
        <v>98</v>
      </c>
      <c r="C21" s="91" t="s">
        <v>105</v>
      </c>
      <c r="D21" s="89" t="s">
        <v>109</v>
      </c>
      <c r="E21" s="90">
        <v>1450000</v>
      </c>
      <c r="F21" s="91" t="s">
        <v>43</v>
      </c>
      <c r="G21" s="91" t="s">
        <v>30</v>
      </c>
      <c r="H21" s="134" t="s">
        <v>129</v>
      </c>
      <c r="I21" s="300"/>
    </row>
    <row r="22" spans="1:9" ht="38.25" x14ac:dyDescent="0.25">
      <c r="A22" s="476"/>
      <c r="B22" s="111" t="s">
        <v>144</v>
      </c>
      <c r="C22" s="175" t="s">
        <v>141</v>
      </c>
      <c r="D22" s="89" t="s">
        <v>107</v>
      </c>
      <c r="E22" s="90">
        <v>43584242</v>
      </c>
      <c r="F22" s="91" t="s">
        <v>51</v>
      </c>
      <c r="G22" s="91" t="s">
        <v>35</v>
      </c>
      <c r="H22" s="134" t="s">
        <v>145</v>
      </c>
    </row>
    <row r="23" spans="1:9" ht="38.25" x14ac:dyDescent="0.25">
      <c r="A23" s="476"/>
      <c r="B23" s="111" t="s">
        <v>146</v>
      </c>
      <c r="C23" s="175" t="s">
        <v>135</v>
      </c>
      <c r="D23" s="89" t="s">
        <v>147</v>
      </c>
      <c r="E23" s="90">
        <v>15000000</v>
      </c>
      <c r="F23" s="91" t="s">
        <v>51</v>
      </c>
      <c r="G23" s="91" t="s">
        <v>35</v>
      </c>
      <c r="H23" s="134" t="s">
        <v>148</v>
      </c>
    </row>
    <row r="24" spans="1:9" ht="57" customHeight="1" x14ac:dyDescent="0.25">
      <c r="A24" s="489" t="s">
        <v>155</v>
      </c>
      <c r="B24" s="111" t="s">
        <v>55</v>
      </c>
      <c r="C24" s="91" t="s">
        <v>99</v>
      </c>
      <c r="D24" s="89">
        <v>6</v>
      </c>
      <c r="E24" s="90">
        <v>4000000</v>
      </c>
      <c r="F24" s="91" t="s">
        <v>43</v>
      </c>
      <c r="G24" s="91" t="s">
        <v>30</v>
      </c>
      <c r="H24" s="134" t="s">
        <v>129</v>
      </c>
    </row>
    <row r="25" spans="1:9" ht="25.5" x14ac:dyDescent="0.25">
      <c r="A25" s="490"/>
      <c r="B25" s="111" t="s">
        <v>56</v>
      </c>
      <c r="C25" s="91" t="s">
        <v>110</v>
      </c>
      <c r="D25" s="89" t="s">
        <v>149</v>
      </c>
      <c r="E25" s="90">
        <v>13500000</v>
      </c>
      <c r="F25" s="91" t="s">
        <v>43</v>
      </c>
      <c r="G25" s="91" t="s">
        <v>30</v>
      </c>
      <c r="H25" s="134" t="s">
        <v>129</v>
      </c>
      <c r="I25" s="300" t="s">
        <v>214</v>
      </c>
    </row>
    <row r="26" spans="1:9" ht="26.25" thickBot="1" x14ac:dyDescent="0.3">
      <c r="A26" s="491"/>
      <c r="B26" s="135" t="s">
        <v>39</v>
      </c>
      <c r="C26" s="21" t="s">
        <v>111</v>
      </c>
      <c r="D26" s="22">
        <v>1</v>
      </c>
      <c r="E26" s="136">
        <v>53000000</v>
      </c>
      <c r="F26" s="21" t="s">
        <v>43</v>
      </c>
      <c r="G26" s="21" t="s">
        <v>30</v>
      </c>
      <c r="H26" s="137" t="s">
        <v>129</v>
      </c>
      <c r="I26" s="300"/>
    </row>
    <row r="27" spans="1:9" ht="31.5" customHeight="1" thickBot="1" x14ac:dyDescent="0.3">
      <c r="A27" s="142"/>
      <c r="B27" s="143" t="s">
        <v>150</v>
      </c>
      <c r="C27" s="124" t="s">
        <v>151</v>
      </c>
      <c r="D27" s="126">
        <v>4</v>
      </c>
      <c r="E27" s="144">
        <v>299132663.60000002</v>
      </c>
      <c r="F27" s="124" t="s">
        <v>152</v>
      </c>
      <c r="G27" s="124" t="s">
        <v>30</v>
      </c>
      <c r="H27" s="145" t="s">
        <v>129</v>
      </c>
    </row>
    <row r="28" spans="1:9" ht="38.25" customHeight="1" thickBot="1" x14ac:dyDescent="0.3">
      <c r="A28" s="113"/>
      <c r="B28" s="362" t="s">
        <v>270</v>
      </c>
      <c r="C28" s="362"/>
      <c r="D28" s="114"/>
      <c r="E28" s="120">
        <f>SUM(E9:E27)</f>
        <v>737000000</v>
      </c>
      <c r="F28" s="115"/>
      <c r="G28" s="114"/>
      <c r="H28" s="116"/>
    </row>
    <row r="29" spans="1:9" s="4" customFormat="1" ht="45" customHeight="1" x14ac:dyDescent="0.25">
      <c r="A29" s="494" t="s">
        <v>49</v>
      </c>
      <c r="B29" s="119" t="s">
        <v>130</v>
      </c>
      <c r="C29" s="51" t="s">
        <v>131</v>
      </c>
      <c r="D29" s="52" t="s">
        <v>298</v>
      </c>
      <c r="E29" s="80">
        <v>59700000</v>
      </c>
      <c r="F29" s="51" t="s">
        <v>33</v>
      </c>
      <c r="G29" s="51" t="s">
        <v>34</v>
      </c>
      <c r="H29" s="110" t="s">
        <v>153</v>
      </c>
    </row>
    <row r="30" spans="1:9" s="4" customFormat="1" ht="45" customHeight="1" x14ac:dyDescent="0.25">
      <c r="A30" s="476"/>
      <c r="B30" s="111" t="s">
        <v>132</v>
      </c>
      <c r="C30" s="91" t="s">
        <v>131</v>
      </c>
      <c r="D30" s="89" t="s">
        <v>96</v>
      </c>
      <c r="E30" s="90">
        <v>45000000</v>
      </c>
      <c r="F30" s="91" t="s">
        <v>33</v>
      </c>
      <c r="G30" s="91" t="s">
        <v>34</v>
      </c>
      <c r="H30" s="146" t="s">
        <v>153</v>
      </c>
    </row>
    <row r="31" spans="1:9" s="4" customFormat="1" ht="46.5" customHeight="1" x14ac:dyDescent="0.25">
      <c r="A31" s="476"/>
      <c r="B31" s="111" t="s">
        <v>134</v>
      </c>
      <c r="C31" s="175" t="s">
        <v>135</v>
      </c>
      <c r="D31" s="89" t="s">
        <v>299</v>
      </c>
      <c r="E31" s="90">
        <v>40000000</v>
      </c>
      <c r="F31" s="91" t="s">
        <v>33</v>
      </c>
      <c r="G31" s="91" t="s">
        <v>34</v>
      </c>
      <c r="H31" s="146" t="s">
        <v>153</v>
      </c>
    </row>
    <row r="32" spans="1:9" s="4" customFormat="1" ht="47.25" customHeight="1" x14ac:dyDescent="0.25">
      <c r="A32" s="476" t="s">
        <v>52</v>
      </c>
      <c r="B32" s="111" t="s">
        <v>139</v>
      </c>
      <c r="C32" s="175" t="s">
        <v>135</v>
      </c>
      <c r="D32" s="89" t="s">
        <v>97</v>
      </c>
      <c r="E32" s="90">
        <v>60451500</v>
      </c>
      <c r="F32" s="91" t="s">
        <v>51</v>
      </c>
      <c r="G32" s="91" t="s">
        <v>34</v>
      </c>
      <c r="H32" s="146" t="s">
        <v>153</v>
      </c>
    </row>
    <row r="33" spans="1:12" s="4" customFormat="1" ht="42" customHeight="1" x14ac:dyDescent="0.25">
      <c r="A33" s="476"/>
      <c r="B33" s="111" t="s">
        <v>140</v>
      </c>
      <c r="C33" s="175" t="s">
        <v>141</v>
      </c>
      <c r="D33" s="89" t="s">
        <v>97</v>
      </c>
      <c r="E33" s="90">
        <v>15000000</v>
      </c>
      <c r="F33" s="91" t="s">
        <v>33</v>
      </c>
      <c r="G33" s="91" t="s">
        <v>34</v>
      </c>
      <c r="H33" s="146" t="s">
        <v>153</v>
      </c>
    </row>
    <row r="34" spans="1:12" s="4" customFormat="1" ht="47.25" customHeight="1" x14ac:dyDescent="0.25">
      <c r="A34" s="476"/>
      <c r="B34" s="111" t="s">
        <v>142</v>
      </c>
      <c r="C34" s="91" t="s">
        <v>135</v>
      </c>
      <c r="D34" s="89" t="s">
        <v>300</v>
      </c>
      <c r="E34" s="90">
        <v>15000000</v>
      </c>
      <c r="F34" s="91" t="s">
        <v>33</v>
      </c>
      <c r="G34" s="91" t="s">
        <v>34</v>
      </c>
      <c r="H34" s="146" t="s">
        <v>153</v>
      </c>
    </row>
    <row r="35" spans="1:12" s="4" customFormat="1" ht="40.5" customHeight="1" x14ac:dyDescent="0.25">
      <c r="A35" s="476"/>
      <c r="B35" s="111" t="s">
        <v>143</v>
      </c>
      <c r="C35" s="91" t="s">
        <v>141</v>
      </c>
      <c r="D35" s="89" t="s">
        <v>301</v>
      </c>
      <c r="E35" s="90">
        <v>50000000</v>
      </c>
      <c r="F35" s="91" t="s">
        <v>51</v>
      </c>
      <c r="G35" s="91" t="s">
        <v>34</v>
      </c>
      <c r="H35" s="146" t="s">
        <v>153</v>
      </c>
    </row>
    <row r="36" spans="1:12" s="4" customFormat="1" ht="37.5" customHeight="1" thickBot="1" x14ac:dyDescent="0.3">
      <c r="A36" s="147"/>
      <c r="B36" s="112" t="s">
        <v>150</v>
      </c>
      <c r="C36" s="50" t="s">
        <v>268</v>
      </c>
      <c r="D36" s="55">
        <v>1</v>
      </c>
      <c r="E36" s="78">
        <v>1415758</v>
      </c>
      <c r="F36" s="50" t="s">
        <v>152</v>
      </c>
      <c r="G36" s="50" t="s">
        <v>30</v>
      </c>
      <c r="H36" s="148" t="s">
        <v>153</v>
      </c>
    </row>
    <row r="37" spans="1:12" ht="30.75" customHeight="1" thickBot="1" x14ac:dyDescent="0.3">
      <c r="A37" s="113"/>
      <c r="B37" s="362" t="s">
        <v>269</v>
      </c>
      <c r="C37" s="362"/>
      <c r="D37" s="114"/>
      <c r="E37" s="120">
        <f>SUM(E29:E36)</f>
        <v>286567258</v>
      </c>
      <c r="F37" s="115"/>
      <c r="G37" s="114"/>
      <c r="H37" s="116"/>
    </row>
    <row r="38" spans="1:12" ht="27.75" customHeight="1" thickBot="1" x14ac:dyDescent="0.3">
      <c r="A38" s="87"/>
      <c r="B38" s="119" t="s">
        <v>39</v>
      </c>
      <c r="C38" s="51" t="s">
        <v>111</v>
      </c>
      <c r="D38" s="52">
        <v>1</v>
      </c>
      <c r="E38" s="79">
        <v>3144515.01</v>
      </c>
      <c r="F38" s="125" t="s">
        <v>43</v>
      </c>
      <c r="G38" s="51" t="s">
        <v>30</v>
      </c>
      <c r="H38" s="110" t="s">
        <v>267</v>
      </c>
    </row>
    <row r="39" spans="1:12" ht="15" customHeight="1" x14ac:dyDescent="0.25">
      <c r="A39" s="117"/>
      <c r="B39" s="479" t="s">
        <v>290</v>
      </c>
      <c r="C39" s="479"/>
      <c r="D39" s="479"/>
      <c r="E39" s="485">
        <f>+E28+E37+E38</f>
        <v>1026711773.01</v>
      </c>
      <c r="F39" s="486"/>
      <c r="G39" s="481" t="s">
        <v>294</v>
      </c>
      <c r="H39" s="482"/>
    </row>
    <row r="40" spans="1:12" ht="18" customHeight="1" thickBot="1" x14ac:dyDescent="0.3">
      <c r="A40" s="118"/>
      <c r="B40" s="480"/>
      <c r="C40" s="480"/>
      <c r="D40" s="480"/>
      <c r="E40" s="487"/>
      <c r="F40" s="488"/>
      <c r="G40" s="483"/>
      <c r="H40" s="484"/>
    </row>
    <row r="41" spans="1:12" ht="32.25" customHeight="1" thickBot="1" x14ac:dyDescent="0.3">
      <c r="A41" s="139"/>
      <c r="B41" s="477" t="s">
        <v>154</v>
      </c>
      <c r="C41" s="477"/>
      <c r="D41" s="477"/>
      <c r="E41" s="477"/>
      <c r="F41" s="477"/>
      <c r="G41" s="477"/>
      <c r="H41" s="478"/>
      <c r="I41" s="300"/>
    </row>
    <row r="42" spans="1:12" ht="32.25" customHeight="1" x14ac:dyDescent="0.25">
      <c r="A42" s="149"/>
      <c r="B42" s="138"/>
      <c r="C42" s="138"/>
      <c r="D42" s="138"/>
      <c r="E42" s="138"/>
      <c r="F42" s="138"/>
      <c r="G42" s="138"/>
      <c r="H42" s="150"/>
      <c r="I42" s="300"/>
    </row>
    <row r="43" spans="1:12" x14ac:dyDescent="0.25">
      <c r="A43" s="149"/>
      <c r="B43" s="4"/>
      <c r="C43" s="4"/>
      <c r="D43" s="4"/>
      <c r="E43" s="4"/>
      <c r="F43" s="4"/>
      <c r="G43" s="4"/>
      <c r="H43" s="151"/>
      <c r="I43" s="300"/>
    </row>
    <row r="44" spans="1:12" ht="18.75" customHeight="1" x14ac:dyDescent="0.25">
      <c r="A44" s="152"/>
      <c r="B44" s="492" t="s">
        <v>265</v>
      </c>
      <c r="C44" s="492"/>
      <c r="D44" s="492"/>
      <c r="E44" s="492"/>
      <c r="F44" s="492"/>
      <c r="G44" s="492"/>
      <c r="H44" s="493"/>
      <c r="I44" s="107"/>
      <c r="J44" s="107"/>
      <c r="K44" s="12"/>
    </row>
    <row r="45" spans="1:12" ht="15" customHeight="1" x14ac:dyDescent="0.25">
      <c r="A45" s="468" t="s">
        <v>264</v>
      </c>
      <c r="B45" s="198" t="s">
        <v>90</v>
      </c>
      <c r="C45" s="199" t="s">
        <v>238</v>
      </c>
      <c r="D45" s="456" t="s">
        <v>239</v>
      </c>
      <c r="E45" s="457">
        <v>6000000</v>
      </c>
      <c r="F45" s="199" t="s">
        <v>240</v>
      </c>
      <c r="G45" s="199" t="s">
        <v>241</v>
      </c>
      <c r="H45" s="496" t="s">
        <v>129</v>
      </c>
      <c r="I45" s="4"/>
      <c r="J45" s="4"/>
      <c r="K45" s="4"/>
      <c r="L45" s="4"/>
    </row>
    <row r="46" spans="1:12" x14ac:dyDescent="0.25">
      <c r="A46" s="469"/>
      <c r="B46" s="198"/>
      <c r="C46" s="199"/>
      <c r="D46" s="456"/>
      <c r="E46" s="457"/>
      <c r="F46" s="199"/>
      <c r="G46" s="199"/>
      <c r="H46" s="496"/>
      <c r="I46" s="4"/>
      <c r="J46" s="4"/>
      <c r="K46" s="4"/>
      <c r="L46" s="4"/>
    </row>
    <row r="47" spans="1:12" x14ac:dyDescent="0.25">
      <c r="A47" s="469"/>
      <c r="B47" s="198"/>
      <c r="C47" s="199"/>
      <c r="D47" s="456"/>
      <c r="E47" s="457"/>
      <c r="F47" s="199"/>
      <c r="G47" s="199"/>
      <c r="H47" s="496"/>
      <c r="I47" s="4"/>
      <c r="J47" s="4"/>
      <c r="K47" s="4"/>
      <c r="L47" s="4"/>
    </row>
    <row r="48" spans="1:12" ht="6.75" customHeight="1" x14ac:dyDescent="0.25">
      <c r="A48" s="469"/>
      <c r="B48" s="198"/>
      <c r="C48" s="199"/>
      <c r="D48" s="456"/>
      <c r="E48" s="457"/>
      <c r="F48" s="199"/>
      <c r="G48" s="199"/>
      <c r="H48" s="496"/>
      <c r="I48" s="4"/>
      <c r="J48" s="4"/>
      <c r="K48" s="4"/>
      <c r="L48" s="4"/>
    </row>
    <row r="49" spans="1:12" ht="15" customHeight="1" x14ac:dyDescent="0.25">
      <c r="A49" s="469"/>
      <c r="B49" s="198" t="s">
        <v>88</v>
      </c>
      <c r="C49" s="199" t="s">
        <v>242</v>
      </c>
      <c r="D49" s="456" t="s">
        <v>243</v>
      </c>
      <c r="E49" s="457">
        <v>133100000</v>
      </c>
      <c r="F49" s="199" t="s">
        <v>244</v>
      </c>
      <c r="G49" s="199" t="s">
        <v>245</v>
      </c>
      <c r="H49" s="496" t="s">
        <v>129</v>
      </c>
      <c r="I49" s="4"/>
      <c r="J49" s="4"/>
      <c r="K49" s="4"/>
      <c r="L49" s="4"/>
    </row>
    <row r="50" spans="1:12" ht="15" customHeight="1" x14ac:dyDescent="0.25">
      <c r="A50" s="469"/>
      <c r="B50" s="198"/>
      <c r="C50" s="199"/>
      <c r="D50" s="456"/>
      <c r="E50" s="457"/>
      <c r="F50" s="199"/>
      <c r="G50" s="199"/>
      <c r="H50" s="496"/>
      <c r="J50" s="4"/>
      <c r="K50" s="4"/>
      <c r="L50" s="4"/>
    </row>
    <row r="51" spans="1:12" x14ac:dyDescent="0.25">
      <c r="A51" s="469"/>
      <c r="B51" s="198"/>
      <c r="C51" s="199"/>
      <c r="D51" s="456"/>
      <c r="E51" s="457"/>
      <c r="F51" s="199"/>
      <c r="G51" s="199"/>
      <c r="H51" s="496"/>
      <c r="J51" s="4"/>
      <c r="K51" s="4"/>
      <c r="L51" s="4"/>
    </row>
    <row r="52" spans="1:12" ht="7.5" customHeight="1" thickBot="1" x14ac:dyDescent="0.3">
      <c r="A52" s="470"/>
      <c r="B52" s="495"/>
      <c r="C52" s="458"/>
      <c r="D52" s="460"/>
      <c r="E52" s="461"/>
      <c r="F52" s="458"/>
      <c r="G52" s="458"/>
      <c r="H52" s="497"/>
      <c r="J52" s="4"/>
      <c r="K52" s="4"/>
      <c r="L52" s="4"/>
    </row>
    <row r="53" spans="1:12" ht="15" customHeight="1" x14ac:dyDescent="0.25">
      <c r="A53" s="471" t="s">
        <v>264</v>
      </c>
      <c r="B53" s="499" t="s">
        <v>88</v>
      </c>
      <c r="C53" s="459" t="s">
        <v>246</v>
      </c>
      <c r="D53" s="462" t="s">
        <v>122</v>
      </c>
      <c r="E53" s="463">
        <v>7000000</v>
      </c>
      <c r="F53" s="459" t="s">
        <v>247</v>
      </c>
      <c r="G53" s="459" t="s">
        <v>245</v>
      </c>
      <c r="H53" s="498" t="s">
        <v>129</v>
      </c>
      <c r="I53" s="4"/>
      <c r="J53" s="4"/>
      <c r="K53" s="4"/>
      <c r="L53" s="4"/>
    </row>
    <row r="54" spans="1:12" x14ac:dyDescent="0.25">
      <c r="A54" s="472"/>
      <c r="B54" s="198"/>
      <c r="C54" s="199"/>
      <c r="D54" s="456"/>
      <c r="E54" s="457"/>
      <c r="F54" s="199"/>
      <c r="G54" s="199"/>
      <c r="H54" s="496"/>
      <c r="I54" s="506" t="s">
        <v>215</v>
      </c>
      <c r="J54" s="4"/>
      <c r="K54" s="4"/>
      <c r="L54" s="4"/>
    </row>
    <row r="55" spans="1:12" ht="21.75" customHeight="1" x14ac:dyDescent="0.25">
      <c r="A55" s="472"/>
      <c r="B55" s="198"/>
      <c r="C55" s="199"/>
      <c r="D55" s="456"/>
      <c r="E55" s="457"/>
      <c r="F55" s="199"/>
      <c r="G55" s="199"/>
      <c r="H55" s="496"/>
      <c r="I55" s="506"/>
      <c r="J55" s="4"/>
      <c r="K55" s="4"/>
      <c r="L55" s="4"/>
    </row>
    <row r="56" spans="1:12" ht="15" hidden="1" customHeight="1" x14ac:dyDescent="0.25">
      <c r="A56" s="472"/>
      <c r="B56" s="198"/>
      <c r="C56" s="199"/>
      <c r="D56" s="456"/>
      <c r="E56" s="457"/>
      <c r="F56" s="199"/>
      <c r="G56" s="199"/>
      <c r="H56" s="496"/>
      <c r="I56" s="506"/>
      <c r="J56" s="4"/>
      <c r="K56" s="4"/>
      <c r="L56" s="4"/>
    </row>
    <row r="57" spans="1:12" ht="15" customHeight="1" x14ac:dyDescent="0.25">
      <c r="A57" s="472"/>
      <c r="B57" s="198" t="s">
        <v>88</v>
      </c>
      <c r="C57" s="199" t="s">
        <v>248</v>
      </c>
      <c r="D57" s="456" t="s">
        <v>249</v>
      </c>
      <c r="E57" s="457">
        <v>1500000</v>
      </c>
      <c r="F57" s="199" t="s">
        <v>240</v>
      </c>
      <c r="G57" s="199" t="s">
        <v>241</v>
      </c>
      <c r="H57" s="496" t="s">
        <v>129</v>
      </c>
      <c r="I57" s="4"/>
      <c r="J57" s="4"/>
      <c r="K57" s="4"/>
      <c r="L57" s="4"/>
    </row>
    <row r="58" spans="1:12" x14ac:dyDescent="0.25">
      <c r="A58" s="472"/>
      <c r="B58" s="198"/>
      <c r="C58" s="199"/>
      <c r="D58" s="456"/>
      <c r="E58" s="457"/>
      <c r="F58" s="199"/>
      <c r="G58" s="199"/>
      <c r="H58" s="496"/>
      <c r="I58" s="4"/>
      <c r="J58" s="4"/>
      <c r="K58" s="4"/>
      <c r="L58" s="4"/>
    </row>
    <row r="59" spans="1:12" ht="13.5" customHeight="1" x14ac:dyDescent="0.25">
      <c r="A59" s="472"/>
      <c r="B59" s="198"/>
      <c r="C59" s="199"/>
      <c r="D59" s="456"/>
      <c r="E59" s="457"/>
      <c r="F59" s="199"/>
      <c r="G59" s="199"/>
      <c r="H59" s="496"/>
      <c r="I59" s="4"/>
      <c r="J59" s="4"/>
      <c r="K59" s="4"/>
      <c r="L59" s="4"/>
    </row>
    <row r="60" spans="1:12" ht="15" hidden="1" customHeight="1" x14ac:dyDescent="0.25">
      <c r="A60" s="472"/>
      <c r="B60" s="198"/>
      <c r="C60" s="199"/>
      <c r="D60" s="456"/>
      <c r="E60" s="457"/>
      <c r="F60" s="199"/>
      <c r="G60" s="199"/>
      <c r="H60" s="496"/>
      <c r="I60" s="4"/>
      <c r="J60" s="4"/>
      <c r="K60" s="4"/>
      <c r="L60" s="4"/>
    </row>
    <row r="61" spans="1:12" ht="15" customHeight="1" x14ac:dyDescent="0.25">
      <c r="A61" s="472"/>
      <c r="B61" s="198" t="s">
        <v>88</v>
      </c>
      <c r="C61" s="199" t="s">
        <v>250</v>
      </c>
      <c r="D61" s="456" t="s">
        <v>251</v>
      </c>
      <c r="E61" s="457">
        <v>11000000</v>
      </c>
      <c r="F61" s="199" t="s">
        <v>247</v>
      </c>
      <c r="G61" s="199" t="s">
        <v>245</v>
      </c>
      <c r="H61" s="496" t="s">
        <v>129</v>
      </c>
      <c r="I61" s="4"/>
      <c r="J61" s="4"/>
      <c r="K61" s="4"/>
      <c r="L61" s="4"/>
    </row>
    <row r="62" spans="1:12" x14ac:dyDescent="0.25">
      <c r="A62" s="472"/>
      <c r="B62" s="198"/>
      <c r="C62" s="199"/>
      <c r="D62" s="456"/>
      <c r="E62" s="457"/>
      <c r="F62" s="199"/>
      <c r="G62" s="199"/>
      <c r="H62" s="496"/>
      <c r="I62" s="4"/>
      <c r="J62" s="4"/>
      <c r="K62" s="4"/>
      <c r="L62" s="4"/>
    </row>
    <row r="63" spans="1:12" ht="14.25" customHeight="1" x14ac:dyDescent="0.25">
      <c r="A63" s="472"/>
      <c r="B63" s="198"/>
      <c r="C63" s="199"/>
      <c r="D63" s="456"/>
      <c r="E63" s="457"/>
      <c r="F63" s="199"/>
      <c r="G63" s="199"/>
      <c r="H63" s="496"/>
      <c r="I63" s="4"/>
      <c r="J63" s="4"/>
      <c r="K63" s="4"/>
      <c r="L63" s="4"/>
    </row>
    <row r="64" spans="1:12" ht="15" hidden="1" customHeight="1" x14ac:dyDescent="0.25">
      <c r="A64" s="472"/>
      <c r="B64" s="198"/>
      <c r="C64" s="199"/>
      <c r="D64" s="456"/>
      <c r="E64" s="457"/>
      <c r="F64" s="199"/>
      <c r="G64" s="199"/>
      <c r="H64" s="496"/>
      <c r="I64" s="4"/>
      <c r="J64" s="4"/>
      <c r="K64" s="4"/>
      <c r="L64" s="4"/>
    </row>
    <row r="65" spans="1:12" ht="15" customHeight="1" x14ac:dyDescent="0.25">
      <c r="A65" s="472"/>
      <c r="B65" s="198" t="s">
        <v>88</v>
      </c>
      <c r="C65" s="199" t="s">
        <v>252</v>
      </c>
      <c r="D65" s="456" t="s">
        <v>253</v>
      </c>
      <c r="E65" s="457">
        <v>62100000</v>
      </c>
      <c r="F65" s="199" t="s">
        <v>254</v>
      </c>
      <c r="G65" s="199" t="s">
        <v>255</v>
      </c>
      <c r="H65" s="496" t="s">
        <v>129</v>
      </c>
      <c r="I65" s="4"/>
      <c r="J65" s="4"/>
      <c r="K65" s="4"/>
      <c r="L65" s="4"/>
    </row>
    <row r="66" spans="1:12" x14ac:dyDescent="0.25">
      <c r="A66" s="472"/>
      <c r="B66" s="198"/>
      <c r="C66" s="199"/>
      <c r="D66" s="456"/>
      <c r="E66" s="457"/>
      <c r="F66" s="199"/>
      <c r="G66" s="199"/>
      <c r="H66" s="496"/>
      <c r="I66" s="4"/>
      <c r="J66" s="4"/>
      <c r="K66" s="4"/>
      <c r="L66" s="4"/>
    </row>
    <row r="67" spans="1:12" x14ac:dyDescent="0.25">
      <c r="A67" s="472"/>
      <c r="B67" s="198"/>
      <c r="C67" s="199"/>
      <c r="D67" s="456"/>
      <c r="E67" s="457"/>
      <c r="F67" s="199"/>
      <c r="G67" s="199"/>
      <c r="H67" s="496"/>
      <c r="I67" s="4"/>
      <c r="J67" s="4"/>
      <c r="K67" s="4"/>
      <c r="L67" s="4"/>
    </row>
    <row r="68" spans="1:12" ht="9" customHeight="1" x14ac:dyDescent="0.25">
      <c r="A68" s="472"/>
      <c r="B68" s="198"/>
      <c r="C68" s="199"/>
      <c r="D68" s="456"/>
      <c r="E68" s="457"/>
      <c r="F68" s="199"/>
      <c r="G68" s="199"/>
      <c r="H68" s="496"/>
      <c r="I68" s="4"/>
      <c r="J68" s="4"/>
      <c r="K68" s="4"/>
      <c r="L68" s="4"/>
    </row>
    <row r="69" spans="1:12" ht="15" customHeight="1" x14ac:dyDescent="0.25">
      <c r="A69" s="472"/>
      <c r="B69" s="198" t="s">
        <v>88</v>
      </c>
      <c r="C69" s="199" t="s">
        <v>256</v>
      </c>
      <c r="D69" s="456" t="s">
        <v>257</v>
      </c>
      <c r="E69" s="457">
        <v>42600000</v>
      </c>
      <c r="F69" s="199" t="s">
        <v>258</v>
      </c>
      <c r="G69" s="199" t="s">
        <v>245</v>
      </c>
      <c r="H69" s="496" t="s">
        <v>129</v>
      </c>
      <c r="I69" s="4"/>
      <c r="J69" s="4"/>
      <c r="K69" s="4"/>
      <c r="L69" s="4"/>
    </row>
    <row r="70" spans="1:12" x14ac:dyDescent="0.25">
      <c r="A70" s="472"/>
      <c r="B70" s="198"/>
      <c r="C70" s="199"/>
      <c r="D70" s="456"/>
      <c r="E70" s="457"/>
      <c r="F70" s="199"/>
      <c r="G70" s="199"/>
      <c r="H70" s="496"/>
      <c r="I70" s="4"/>
      <c r="J70" s="4"/>
      <c r="K70" s="4"/>
      <c r="L70" s="4"/>
    </row>
    <row r="71" spans="1:12" ht="5.25" customHeight="1" x14ac:dyDescent="0.25">
      <c r="A71" s="472"/>
      <c r="B71" s="198"/>
      <c r="C71" s="199"/>
      <c r="D71" s="456"/>
      <c r="E71" s="457"/>
      <c r="F71" s="199"/>
      <c r="G71" s="199"/>
      <c r="H71" s="496"/>
      <c r="I71" s="4"/>
      <c r="J71" s="4"/>
      <c r="K71" s="4"/>
      <c r="L71" s="4"/>
    </row>
    <row r="72" spans="1:12" ht="15" hidden="1" customHeight="1" x14ac:dyDescent="0.25">
      <c r="A72" s="472"/>
      <c r="B72" s="198"/>
      <c r="C72" s="199"/>
      <c r="D72" s="456"/>
      <c r="E72" s="457"/>
      <c r="F72" s="199"/>
      <c r="G72" s="199"/>
      <c r="H72" s="496"/>
      <c r="I72" s="4"/>
      <c r="J72" s="4"/>
      <c r="K72" s="4"/>
      <c r="L72" s="4"/>
    </row>
    <row r="73" spans="1:12" ht="15" customHeight="1" x14ac:dyDescent="0.25">
      <c r="A73" s="472"/>
      <c r="B73" s="198" t="s">
        <v>88</v>
      </c>
      <c r="C73" s="199" t="s">
        <v>259</v>
      </c>
      <c r="D73" s="456" t="s">
        <v>260</v>
      </c>
      <c r="E73" s="457">
        <v>32100000</v>
      </c>
      <c r="F73" s="199" t="s">
        <v>261</v>
      </c>
      <c r="G73" s="199" t="s">
        <v>255</v>
      </c>
      <c r="H73" s="496" t="s">
        <v>129</v>
      </c>
      <c r="I73" s="4"/>
      <c r="J73" s="4"/>
      <c r="K73" s="4"/>
      <c r="L73" s="4"/>
    </row>
    <row r="74" spans="1:12" x14ac:dyDescent="0.25">
      <c r="A74" s="472"/>
      <c r="B74" s="198"/>
      <c r="C74" s="199"/>
      <c r="D74" s="456"/>
      <c r="E74" s="457"/>
      <c r="F74" s="199"/>
      <c r="G74" s="199"/>
      <c r="H74" s="496"/>
      <c r="I74" s="4"/>
      <c r="J74" s="4"/>
      <c r="K74" s="4"/>
      <c r="L74" s="4"/>
    </row>
    <row r="75" spans="1:12" x14ac:dyDescent="0.25">
      <c r="A75" s="472"/>
      <c r="B75" s="198"/>
      <c r="C75" s="199"/>
      <c r="D75" s="456"/>
      <c r="E75" s="457"/>
      <c r="F75" s="199"/>
      <c r="G75" s="199"/>
      <c r="H75" s="496"/>
      <c r="I75" s="4"/>
      <c r="J75" s="4"/>
      <c r="K75" s="4"/>
      <c r="L75" s="4"/>
    </row>
    <row r="76" spans="1:12" ht="8.25" customHeight="1" x14ac:dyDescent="0.25">
      <c r="A76" s="472"/>
      <c r="B76" s="198"/>
      <c r="C76" s="199"/>
      <c r="D76" s="456"/>
      <c r="E76" s="457"/>
      <c r="F76" s="199"/>
      <c r="G76" s="199"/>
      <c r="H76" s="496"/>
      <c r="I76" s="4"/>
      <c r="J76" s="4"/>
      <c r="K76" s="4"/>
      <c r="L76" s="4"/>
    </row>
    <row r="77" spans="1:12" ht="15" customHeight="1" x14ac:dyDescent="0.25">
      <c r="A77" s="472"/>
      <c r="B77" s="198" t="s">
        <v>88</v>
      </c>
      <c r="C77" s="199" t="s">
        <v>262</v>
      </c>
      <c r="D77" s="456" t="s">
        <v>263</v>
      </c>
      <c r="E77" s="457">
        <v>65100000</v>
      </c>
      <c r="F77" s="199" t="s">
        <v>261</v>
      </c>
      <c r="G77" s="199" t="s">
        <v>255</v>
      </c>
      <c r="H77" s="496" t="s">
        <v>129</v>
      </c>
      <c r="I77" s="4"/>
      <c r="J77" s="4"/>
      <c r="K77" s="4"/>
      <c r="L77" s="4"/>
    </row>
    <row r="78" spans="1:12" x14ac:dyDescent="0.25">
      <c r="A78" s="472"/>
      <c r="B78" s="198"/>
      <c r="C78" s="199"/>
      <c r="D78" s="456"/>
      <c r="E78" s="457"/>
      <c r="F78" s="199"/>
      <c r="G78" s="199"/>
      <c r="H78" s="496"/>
      <c r="I78" s="104"/>
      <c r="J78" s="4"/>
      <c r="K78" s="4"/>
      <c r="L78" s="4"/>
    </row>
    <row r="79" spans="1:12" ht="15.75" thickBot="1" x14ac:dyDescent="0.3">
      <c r="A79" s="472"/>
      <c r="B79" s="198"/>
      <c r="C79" s="199"/>
      <c r="D79" s="456"/>
      <c r="E79" s="457"/>
      <c r="F79" s="199"/>
      <c r="G79" s="199"/>
      <c r="H79" s="496"/>
      <c r="I79" s="104"/>
      <c r="J79" s="103"/>
      <c r="K79" s="103"/>
      <c r="L79" s="4"/>
    </row>
    <row r="80" spans="1:12" ht="27.75" customHeight="1" thickBot="1" x14ac:dyDescent="0.3">
      <c r="A80" s="472"/>
      <c r="B80" s="140" t="s">
        <v>266</v>
      </c>
      <c r="C80" s="141"/>
      <c r="D80" s="114"/>
      <c r="E80" s="120">
        <f>SUM(E45:E79)</f>
        <v>360500000</v>
      </c>
      <c r="F80" s="115"/>
      <c r="G80" s="114"/>
      <c r="H80" s="116"/>
      <c r="I80" s="106"/>
      <c r="J80" s="71"/>
      <c r="K80" s="12"/>
    </row>
    <row r="81" spans="1:12" ht="21.75" customHeight="1" x14ac:dyDescent="0.25">
      <c r="A81" s="149"/>
      <c r="B81" s="101"/>
      <c r="C81" s="101"/>
      <c r="D81" s="102"/>
      <c r="E81" s="108"/>
      <c r="F81" s="4"/>
      <c r="G81" s="102"/>
      <c r="H81" s="153"/>
      <c r="I81" s="106"/>
      <c r="J81" s="83"/>
      <c r="K81" s="12"/>
    </row>
    <row r="82" spans="1:12" ht="27" customHeight="1" x14ac:dyDescent="0.25">
      <c r="A82" s="152"/>
      <c r="B82" s="492" t="s">
        <v>288</v>
      </c>
      <c r="C82" s="492"/>
      <c r="D82" s="492"/>
      <c r="E82" s="492"/>
      <c r="F82" s="492"/>
      <c r="G82" s="492"/>
      <c r="H82" s="493"/>
      <c r="I82" s="4"/>
    </row>
    <row r="83" spans="1:12" ht="15" customHeight="1" x14ac:dyDescent="0.25">
      <c r="A83" s="468" t="s">
        <v>264</v>
      </c>
      <c r="B83" s="198" t="s">
        <v>88</v>
      </c>
      <c r="C83" s="199" t="s">
        <v>271</v>
      </c>
      <c r="D83" s="198" t="s">
        <v>272</v>
      </c>
      <c r="E83" s="457">
        <v>4200000</v>
      </c>
      <c r="F83" s="199" t="s">
        <v>89</v>
      </c>
      <c r="G83" s="199" t="s">
        <v>34</v>
      </c>
      <c r="H83" s="505" t="s">
        <v>287</v>
      </c>
      <c r="I83" s="104"/>
      <c r="J83" s="103"/>
      <c r="K83" s="103"/>
      <c r="L83" s="4"/>
    </row>
    <row r="84" spans="1:12" x14ac:dyDescent="0.25">
      <c r="A84" s="469"/>
      <c r="B84" s="198"/>
      <c r="C84" s="199"/>
      <c r="D84" s="198"/>
      <c r="E84" s="457"/>
      <c r="F84" s="199"/>
      <c r="G84" s="199"/>
      <c r="H84" s="505"/>
      <c r="I84" s="104"/>
      <c r="J84" s="103"/>
      <c r="K84" s="103"/>
      <c r="L84" s="4"/>
    </row>
    <row r="85" spans="1:12" x14ac:dyDescent="0.25">
      <c r="A85" s="469"/>
      <c r="B85" s="198"/>
      <c r="C85" s="199"/>
      <c r="D85" s="198"/>
      <c r="E85" s="457"/>
      <c r="F85" s="199"/>
      <c r="G85" s="199"/>
      <c r="H85" s="505"/>
      <c r="I85" s="104"/>
      <c r="J85" s="103"/>
      <c r="K85" s="103"/>
      <c r="L85" s="4"/>
    </row>
    <row r="86" spans="1:12" x14ac:dyDescent="0.25">
      <c r="A86" s="469"/>
      <c r="B86" s="198"/>
      <c r="C86" s="199"/>
      <c r="D86" s="198"/>
      <c r="E86" s="457"/>
      <c r="F86" s="199"/>
      <c r="G86" s="199"/>
      <c r="H86" s="505"/>
      <c r="I86" s="104"/>
      <c r="J86" s="103"/>
      <c r="K86" s="103"/>
      <c r="L86" s="4"/>
    </row>
    <row r="87" spans="1:12" ht="15" customHeight="1" x14ac:dyDescent="0.25">
      <c r="A87" s="469"/>
      <c r="B87" s="198" t="s">
        <v>88</v>
      </c>
      <c r="C87" s="199" t="s">
        <v>273</v>
      </c>
      <c r="D87" s="198" t="s">
        <v>274</v>
      </c>
      <c r="E87" s="457">
        <v>3800000</v>
      </c>
      <c r="F87" s="199" t="s">
        <v>89</v>
      </c>
      <c r="G87" s="199" t="s">
        <v>34</v>
      </c>
      <c r="H87" s="505" t="s">
        <v>287</v>
      </c>
      <c r="I87" s="104"/>
      <c r="J87" s="103"/>
      <c r="K87" s="103"/>
      <c r="L87" s="4"/>
    </row>
    <row r="88" spans="1:12" x14ac:dyDescent="0.25">
      <c r="A88" s="469"/>
      <c r="B88" s="198"/>
      <c r="C88" s="199"/>
      <c r="D88" s="198"/>
      <c r="E88" s="457"/>
      <c r="F88" s="199"/>
      <c r="G88" s="199"/>
      <c r="H88" s="505"/>
      <c r="I88" s="104"/>
      <c r="J88" s="103"/>
      <c r="K88" s="103"/>
      <c r="L88" s="4"/>
    </row>
    <row r="89" spans="1:12" x14ac:dyDescent="0.25">
      <c r="A89" s="469"/>
      <c r="B89" s="198"/>
      <c r="C89" s="199"/>
      <c r="D89" s="198"/>
      <c r="E89" s="457"/>
      <c r="F89" s="199"/>
      <c r="G89" s="199"/>
      <c r="H89" s="505"/>
      <c r="I89" s="104"/>
      <c r="J89" s="103"/>
      <c r="K89" s="103"/>
      <c r="L89" s="4"/>
    </row>
    <row r="90" spans="1:12" x14ac:dyDescent="0.25">
      <c r="A90" s="469"/>
      <c r="B90" s="198"/>
      <c r="C90" s="199"/>
      <c r="D90" s="198"/>
      <c r="E90" s="457"/>
      <c r="F90" s="199"/>
      <c r="G90" s="199"/>
      <c r="H90" s="505"/>
      <c r="I90" s="104"/>
      <c r="J90" s="103"/>
      <c r="K90" s="103"/>
      <c r="L90" s="4"/>
    </row>
    <row r="91" spans="1:12" ht="15" customHeight="1" x14ac:dyDescent="0.25">
      <c r="A91" s="469"/>
      <c r="B91" s="198" t="s">
        <v>88</v>
      </c>
      <c r="C91" s="199" t="s">
        <v>275</v>
      </c>
      <c r="D91" s="198" t="s">
        <v>276</v>
      </c>
      <c r="E91" s="457">
        <v>8700000</v>
      </c>
      <c r="F91" s="199" t="s">
        <v>89</v>
      </c>
      <c r="G91" s="199" t="s">
        <v>35</v>
      </c>
      <c r="H91" s="505" t="s">
        <v>287</v>
      </c>
      <c r="I91" s="104"/>
      <c r="J91" s="103"/>
      <c r="K91" s="103"/>
      <c r="L91" s="4"/>
    </row>
    <row r="92" spans="1:12" x14ac:dyDescent="0.25">
      <c r="A92" s="469"/>
      <c r="B92" s="198"/>
      <c r="C92" s="199"/>
      <c r="D92" s="198"/>
      <c r="E92" s="457"/>
      <c r="F92" s="199"/>
      <c r="G92" s="199"/>
      <c r="H92" s="505"/>
      <c r="I92" s="104"/>
      <c r="J92" s="103"/>
      <c r="K92" s="103"/>
      <c r="L92" s="4"/>
    </row>
    <row r="93" spans="1:12" x14ac:dyDescent="0.25">
      <c r="A93" s="469"/>
      <c r="B93" s="198"/>
      <c r="C93" s="199"/>
      <c r="D93" s="198"/>
      <c r="E93" s="457"/>
      <c r="F93" s="199"/>
      <c r="G93" s="199"/>
      <c r="H93" s="505"/>
      <c r="I93" s="104"/>
      <c r="J93" s="103"/>
      <c r="K93" s="103"/>
      <c r="L93" s="4"/>
    </row>
    <row r="94" spans="1:12" x14ac:dyDescent="0.25">
      <c r="A94" s="469"/>
      <c r="B94" s="198"/>
      <c r="C94" s="199"/>
      <c r="D94" s="198"/>
      <c r="E94" s="457"/>
      <c r="F94" s="199"/>
      <c r="G94" s="199"/>
      <c r="H94" s="505"/>
      <c r="I94" s="104"/>
      <c r="J94" s="103"/>
      <c r="K94" s="103"/>
      <c r="L94" s="4"/>
    </row>
    <row r="95" spans="1:12" ht="15" customHeight="1" x14ac:dyDescent="0.25">
      <c r="A95" s="469"/>
      <c r="B95" s="198" t="s">
        <v>88</v>
      </c>
      <c r="C95" s="199" t="s">
        <v>277</v>
      </c>
      <c r="D95" s="198">
        <v>1</v>
      </c>
      <c r="E95" s="457">
        <v>5500000</v>
      </c>
      <c r="F95" s="199" t="s">
        <v>89</v>
      </c>
      <c r="G95" s="199" t="s">
        <v>35</v>
      </c>
      <c r="H95" s="505" t="s">
        <v>287</v>
      </c>
      <c r="I95" s="104"/>
      <c r="J95" s="103"/>
      <c r="K95" s="103"/>
      <c r="L95" s="4"/>
    </row>
    <row r="96" spans="1:12" x14ac:dyDescent="0.25">
      <c r="A96" s="469"/>
      <c r="B96" s="198"/>
      <c r="C96" s="199"/>
      <c r="D96" s="198"/>
      <c r="E96" s="457"/>
      <c r="F96" s="199"/>
      <c r="G96" s="199"/>
      <c r="H96" s="505"/>
      <c r="I96" s="104"/>
      <c r="J96" s="103"/>
      <c r="K96" s="103"/>
      <c r="L96" s="4"/>
    </row>
    <row r="97" spans="1:12" x14ac:dyDescent="0.25">
      <c r="A97" s="469"/>
      <c r="B97" s="198"/>
      <c r="C97" s="199"/>
      <c r="D97" s="198"/>
      <c r="E97" s="457"/>
      <c r="F97" s="199"/>
      <c r="G97" s="199"/>
      <c r="H97" s="505"/>
      <c r="I97" s="104"/>
      <c r="J97" s="103"/>
      <c r="K97" s="103"/>
      <c r="L97" s="4"/>
    </row>
    <row r="98" spans="1:12" x14ac:dyDescent="0.25">
      <c r="A98" s="469"/>
      <c r="B98" s="198"/>
      <c r="C98" s="199"/>
      <c r="D98" s="198"/>
      <c r="E98" s="457"/>
      <c r="F98" s="199"/>
      <c r="G98" s="199"/>
      <c r="H98" s="505"/>
      <c r="I98" s="104"/>
      <c r="J98" s="103"/>
      <c r="K98" s="103"/>
      <c r="L98" s="4"/>
    </row>
    <row r="99" spans="1:12" ht="15" customHeight="1" x14ac:dyDescent="0.25">
      <c r="A99" s="469"/>
      <c r="B99" s="198" t="s">
        <v>88</v>
      </c>
      <c r="C99" s="199" t="s">
        <v>278</v>
      </c>
      <c r="D99" s="198" t="s">
        <v>279</v>
      </c>
      <c r="E99" s="457">
        <v>22000000</v>
      </c>
      <c r="F99" s="199" t="s">
        <v>89</v>
      </c>
      <c r="G99" s="199" t="s">
        <v>34</v>
      </c>
      <c r="H99" s="505" t="s">
        <v>287</v>
      </c>
      <c r="I99" s="104"/>
      <c r="J99" s="103"/>
      <c r="K99" s="103"/>
      <c r="L99" s="4"/>
    </row>
    <row r="100" spans="1:12" x14ac:dyDescent="0.25">
      <c r="A100" s="469"/>
      <c r="B100" s="198"/>
      <c r="C100" s="199"/>
      <c r="D100" s="198"/>
      <c r="E100" s="457"/>
      <c r="F100" s="199"/>
      <c r="G100" s="199"/>
      <c r="H100" s="505"/>
      <c r="J100" s="103"/>
      <c r="K100" s="103"/>
      <c r="L100" s="4"/>
    </row>
    <row r="101" spans="1:12" x14ac:dyDescent="0.25">
      <c r="A101" s="469"/>
      <c r="B101" s="198"/>
      <c r="C101" s="199"/>
      <c r="D101" s="198"/>
      <c r="E101" s="457"/>
      <c r="F101" s="199"/>
      <c r="G101" s="199"/>
      <c r="H101" s="505"/>
      <c r="I101" s="500" t="s">
        <v>304</v>
      </c>
      <c r="J101" s="103"/>
      <c r="K101" s="103"/>
      <c r="L101" s="4"/>
    </row>
    <row r="102" spans="1:12" ht="15.75" thickBot="1" x14ac:dyDescent="0.3">
      <c r="A102" s="470"/>
      <c r="B102" s="495"/>
      <c r="C102" s="458"/>
      <c r="D102" s="495"/>
      <c r="E102" s="461"/>
      <c r="F102" s="458"/>
      <c r="G102" s="458"/>
      <c r="H102" s="512"/>
      <c r="I102" s="500"/>
      <c r="J102" s="103"/>
      <c r="K102" s="103"/>
      <c r="L102" s="4"/>
    </row>
    <row r="103" spans="1:12" ht="32.25" customHeight="1" x14ac:dyDescent="0.25">
      <c r="A103" s="507" t="s">
        <v>264</v>
      </c>
      <c r="B103" s="499" t="s">
        <v>88</v>
      </c>
      <c r="C103" s="459" t="s">
        <v>280</v>
      </c>
      <c r="D103" s="499" t="s">
        <v>281</v>
      </c>
      <c r="E103" s="463">
        <v>2500000</v>
      </c>
      <c r="F103" s="459" t="s">
        <v>89</v>
      </c>
      <c r="G103" s="459" t="s">
        <v>35</v>
      </c>
      <c r="H103" s="513" t="s">
        <v>287</v>
      </c>
      <c r="I103" s="500"/>
      <c r="J103" s="103"/>
      <c r="K103" s="103"/>
      <c r="L103" s="4"/>
    </row>
    <row r="104" spans="1:12" ht="16.5" customHeight="1" x14ac:dyDescent="0.25">
      <c r="A104" s="469"/>
      <c r="B104" s="198"/>
      <c r="C104" s="199"/>
      <c r="D104" s="198"/>
      <c r="E104" s="457"/>
      <c r="F104" s="199"/>
      <c r="G104" s="199"/>
      <c r="H104" s="505"/>
      <c r="J104" s="103"/>
      <c r="K104" s="103"/>
      <c r="L104" s="4"/>
    </row>
    <row r="105" spans="1:12" x14ac:dyDescent="0.25">
      <c r="A105" s="469"/>
      <c r="B105" s="198"/>
      <c r="C105" s="199"/>
      <c r="D105" s="198"/>
      <c r="E105" s="457"/>
      <c r="F105" s="199"/>
      <c r="G105" s="199"/>
      <c r="H105" s="505"/>
      <c r="J105" s="103"/>
      <c r="K105" s="103"/>
      <c r="L105" s="4"/>
    </row>
    <row r="106" spans="1:12" ht="34.5" customHeight="1" x14ac:dyDescent="0.25">
      <c r="A106" s="469"/>
      <c r="B106" s="198"/>
      <c r="C106" s="199"/>
      <c r="D106" s="198"/>
      <c r="E106" s="457"/>
      <c r="F106" s="199"/>
      <c r="G106" s="199"/>
      <c r="H106" s="505"/>
      <c r="J106" s="103"/>
      <c r="K106" s="103"/>
      <c r="L106" s="4"/>
    </row>
    <row r="107" spans="1:12" ht="8.25" customHeight="1" x14ac:dyDescent="0.25">
      <c r="A107" s="469"/>
      <c r="B107" s="198" t="s">
        <v>88</v>
      </c>
      <c r="C107" s="199" t="s">
        <v>282</v>
      </c>
      <c r="D107" s="198" t="s">
        <v>281</v>
      </c>
      <c r="E107" s="457">
        <v>2800000</v>
      </c>
      <c r="F107" s="199" t="s">
        <v>89</v>
      </c>
      <c r="G107" s="199" t="s">
        <v>35</v>
      </c>
      <c r="H107" s="505" t="s">
        <v>287</v>
      </c>
      <c r="I107" s="104"/>
      <c r="J107" s="103"/>
      <c r="K107" s="103"/>
      <c r="L107" s="4"/>
    </row>
    <row r="108" spans="1:12" x14ac:dyDescent="0.25">
      <c r="A108" s="469"/>
      <c r="B108" s="198"/>
      <c r="C108" s="199"/>
      <c r="D108" s="198"/>
      <c r="E108" s="457"/>
      <c r="F108" s="199"/>
      <c r="G108" s="199"/>
      <c r="H108" s="505"/>
      <c r="I108" s="104"/>
      <c r="J108" s="103"/>
      <c r="K108" s="103"/>
      <c r="L108" s="4"/>
    </row>
    <row r="109" spans="1:12" x14ac:dyDescent="0.25">
      <c r="A109" s="469"/>
      <c r="B109" s="198"/>
      <c r="C109" s="199"/>
      <c r="D109" s="198"/>
      <c r="E109" s="457"/>
      <c r="F109" s="199"/>
      <c r="G109" s="199"/>
      <c r="H109" s="505"/>
      <c r="I109" s="104"/>
      <c r="J109" s="103"/>
      <c r="K109" s="103"/>
      <c r="L109" s="4"/>
    </row>
    <row r="110" spans="1:12" x14ac:dyDescent="0.25">
      <c r="A110" s="469"/>
      <c r="B110" s="198"/>
      <c r="C110" s="199"/>
      <c r="D110" s="198"/>
      <c r="E110" s="457"/>
      <c r="F110" s="199"/>
      <c r="G110" s="199"/>
      <c r="H110" s="505"/>
      <c r="I110" s="104"/>
      <c r="J110" s="103"/>
      <c r="K110" s="103"/>
      <c r="L110" s="4"/>
    </row>
    <row r="111" spans="1:12" ht="15" customHeight="1" x14ac:dyDescent="0.25">
      <c r="A111" s="469"/>
      <c r="B111" s="198" t="s">
        <v>88</v>
      </c>
      <c r="C111" s="199" t="s">
        <v>283</v>
      </c>
      <c r="D111" s="198" t="s">
        <v>281</v>
      </c>
      <c r="E111" s="457">
        <v>2650000</v>
      </c>
      <c r="F111" s="199" t="s">
        <v>89</v>
      </c>
      <c r="G111" s="199" t="s">
        <v>35</v>
      </c>
      <c r="H111" s="505" t="s">
        <v>287</v>
      </c>
      <c r="I111" s="104"/>
      <c r="J111" s="103"/>
      <c r="K111" s="103"/>
      <c r="L111" s="4"/>
    </row>
    <row r="112" spans="1:12" x14ac:dyDescent="0.25">
      <c r="A112" s="469"/>
      <c r="B112" s="198"/>
      <c r="C112" s="199"/>
      <c r="D112" s="198"/>
      <c r="E112" s="457"/>
      <c r="F112" s="199"/>
      <c r="G112" s="199"/>
      <c r="H112" s="505"/>
      <c r="I112" s="104"/>
      <c r="J112" s="103"/>
      <c r="K112" s="103"/>
      <c r="L112" s="4"/>
    </row>
    <row r="113" spans="1:12" x14ac:dyDescent="0.25">
      <c r="A113" s="469"/>
      <c r="B113" s="198"/>
      <c r="C113" s="199"/>
      <c r="D113" s="198"/>
      <c r="E113" s="457"/>
      <c r="F113" s="199"/>
      <c r="G113" s="199"/>
      <c r="H113" s="505"/>
      <c r="I113" s="104"/>
      <c r="J113" s="103"/>
      <c r="K113" s="103"/>
      <c r="L113" s="4"/>
    </row>
    <row r="114" spans="1:12" x14ac:dyDescent="0.25">
      <c r="A114" s="469"/>
      <c r="B114" s="198"/>
      <c r="C114" s="199"/>
      <c r="D114" s="198"/>
      <c r="E114" s="457"/>
      <c r="F114" s="199"/>
      <c r="G114" s="199"/>
      <c r="H114" s="505"/>
      <c r="I114" s="104"/>
      <c r="J114" s="103"/>
      <c r="K114" s="103"/>
      <c r="L114" s="4"/>
    </row>
    <row r="115" spans="1:12" ht="15" customHeight="1" x14ac:dyDescent="0.25">
      <c r="A115" s="469"/>
      <c r="B115" s="198" t="s">
        <v>88</v>
      </c>
      <c r="C115" s="199" t="s">
        <v>284</v>
      </c>
      <c r="D115" s="198" t="s">
        <v>281</v>
      </c>
      <c r="E115" s="457">
        <v>2310185.79</v>
      </c>
      <c r="F115" s="199" t="s">
        <v>89</v>
      </c>
      <c r="G115" s="199" t="s">
        <v>34</v>
      </c>
      <c r="H115" s="505" t="s">
        <v>287</v>
      </c>
      <c r="I115" s="104"/>
      <c r="J115" s="103"/>
      <c r="K115" s="103"/>
      <c r="L115" s="4"/>
    </row>
    <row r="116" spans="1:12" x14ac:dyDescent="0.25">
      <c r="A116" s="469"/>
      <c r="B116" s="198"/>
      <c r="C116" s="199"/>
      <c r="D116" s="198"/>
      <c r="E116" s="457"/>
      <c r="F116" s="199"/>
      <c r="G116" s="199"/>
      <c r="H116" s="505"/>
      <c r="I116" s="104"/>
      <c r="J116" s="103"/>
      <c r="K116" s="103"/>
      <c r="L116" s="4"/>
    </row>
    <row r="117" spans="1:12" x14ac:dyDescent="0.25">
      <c r="A117" s="469"/>
      <c r="B117" s="198"/>
      <c r="C117" s="199"/>
      <c r="D117" s="198"/>
      <c r="E117" s="457"/>
      <c r="F117" s="199"/>
      <c r="G117" s="199"/>
      <c r="H117" s="505"/>
      <c r="I117" s="104"/>
      <c r="J117" s="103"/>
      <c r="K117" s="103"/>
      <c r="L117" s="4"/>
    </row>
    <row r="118" spans="1:12" x14ac:dyDescent="0.25">
      <c r="A118" s="469"/>
      <c r="B118" s="198"/>
      <c r="C118" s="199"/>
      <c r="D118" s="198"/>
      <c r="E118" s="457"/>
      <c r="F118" s="199"/>
      <c r="G118" s="199"/>
      <c r="H118" s="505"/>
      <c r="I118" s="104"/>
      <c r="J118" s="103"/>
      <c r="K118" s="103"/>
      <c r="L118" s="4"/>
    </row>
    <row r="119" spans="1:12" ht="15" customHeight="1" x14ac:dyDescent="0.25">
      <c r="A119" s="469"/>
      <c r="B119" s="198" t="s">
        <v>88</v>
      </c>
      <c r="C119" s="199" t="s">
        <v>285</v>
      </c>
      <c r="D119" s="198" t="s">
        <v>281</v>
      </c>
      <c r="E119" s="457">
        <v>3000000</v>
      </c>
      <c r="F119" s="199" t="s">
        <v>89</v>
      </c>
      <c r="G119" s="199" t="s">
        <v>35</v>
      </c>
      <c r="H119" s="505" t="s">
        <v>287</v>
      </c>
      <c r="I119" s="104"/>
      <c r="J119" s="103"/>
      <c r="K119" s="103"/>
      <c r="L119" s="4"/>
    </row>
    <row r="120" spans="1:12" x14ac:dyDescent="0.25">
      <c r="A120" s="469"/>
      <c r="B120" s="198"/>
      <c r="C120" s="199"/>
      <c r="D120" s="198"/>
      <c r="E120" s="457"/>
      <c r="F120" s="199"/>
      <c r="G120" s="199"/>
      <c r="H120" s="505"/>
      <c r="I120" s="99"/>
      <c r="J120" s="122"/>
      <c r="K120" s="122"/>
      <c r="L120" s="4"/>
    </row>
    <row r="121" spans="1:12" x14ac:dyDescent="0.25">
      <c r="A121" s="469"/>
      <c r="B121" s="198"/>
      <c r="C121" s="199"/>
      <c r="D121" s="198"/>
      <c r="E121" s="457"/>
      <c r="F121" s="199"/>
      <c r="G121" s="199"/>
      <c r="H121" s="505"/>
      <c r="I121" s="99"/>
      <c r="J121" s="122"/>
      <c r="K121" s="122"/>
      <c r="L121" s="4"/>
    </row>
    <row r="122" spans="1:12" x14ac:dyDescent="0.25">
      <c r="A122" s="469"/>
      <c r="B122" s="198"/>
      <c r="C122" s="199"/>
      <c r="D122" s="198"/>
      <c r="E122" s="457"/>
      <c r="F122" s="199"/>
      <c r="G122" s="199"/>
      <c r="H122" s="505"/>
      <c r="I122" s="99"/>
      <c r="J122" s="122"/>
      <c r="K122" s="122"/>
      <c r="L122" s="4"/>
    </row>
    <row r="123" spans="1:12" ht="15" customHeight="1" x14ac:dyDescent="0.25">
      <c r="A123" s="469"/>
      <c r="B123" s="198" t="s">
        <v>88</v>
      </c>
      <c r="C123" s="199" t="s">
        <v>286</v>
      </c>
      <c r="D123" s="198" t="s">
        <v>281</v>
      </c>
      <c r="E123" s="457">
        <v>2842463.61</v>
      </c>
      <c r="F123" s="199" t="s">
        <v>89</v>
      </c>
      <c r="G123" s="199"/>
      <c r="H123" s="505" t="s">
        <v>287</v>
      </c>
      <c r="I123" s="104"/>
      <c r="J123" s="103"/>
      <c r="K123" s="103"/>
      <c r="L123" s="4"/>
    </row>
    <row r="124" spans="1:12" ht="15" customHeight="1" x14ac:dyDescent="0.25">
      <c r="A124" s="469"/>
      <c r="B124" s="198"/>
      <c r="C124" s="199"/>
      <c r="D124" s="198"/>
      <c r="E124" s="457"/>
      <c r="F124" s="199"/>
      <c r="G124" s="199"/>
      <c r="H124" s="505"/>
      <c r="I124" s="104"/>
      <c r="J124" s="103"/>
      <c r="K124" s="103"/>
      <c r="L124" s="4"/>
    </row>
    <row r="125" spans="1:12" x14ac:dyDescent="0.25">
      <c r="A125" s="469"/>
      <c r="B125" s="198"/>
      <c r="C125" s="199"/>
      <c r="D125" s="198"/>
      <c r="E125" s="457"/>
      <c r="F125" s="199"/>
      <c r="G125" s="199"/>
      <c r="H125" s="505"/>
      <c r="I125" s="104"/>
      <c r="J125" s="103"/>
      <c r="K125" s="103"/>
      <c r="L125" s="4"/>
    </row>
    <row r="126" spans="1:12" x14ac:dyDescent="0.25">
      <c r="A126" s="469"/>
      <c r="B126" s="198"/>
      <c r="C126" s="199"/>
      <c r="D126" s="198"/>
      <c r="E126" s="457"/>
      <c r="F126" s="199"/>
      <c r="G126" s="199"/>
      <c r="H126" s="505"/>
      <c r="I126" s="104"/>
      <c r="J126" s="103"/>
      <c r="K126" s="103"/>
      <c r="L126" s="4"/>
    </row>
    <row r="127" spans="1:12" ht="23.25" customHeight="1" x14ac:dyDescent="0.25">
      <c r="A127" s="155"/>
      <c r="B127" s="109" t="s">
        <v>289</v>
      </c>
      <c r="C127" s="127"/>
      <c r="D127" s="127"/>
      <c r="E127" s="128">
        <f>SUM(E83:E126)</f>
        <v>60302649.399999999</v>
      </c>
      <c r="F127" s="129"/>
      <c r="G127" s="130"/>
      <c r="H127" s="154"/>
      <c r="I127" s="121"/>
      <c r="J127" s="123"/>
      <c r="K127" s="121"/>
      <c r="L127" s="4"/>
    </row>
    <row r="128" spans="1:12" ht="15.75" thickBot="1" x14ac:dyDescent="0.3">
      <c r="A128" s="149"/>
      <c r="B128" s="4"/>
      <c r="C128" s="4"/>
      <c r="D128" s="4"/>
      <c r="E128" s="4"/>
      <c r="F128" s="4"/>
      <c r="G128" s="4"/>
      <c r="H128" s="151"/>
      <c r="I128" s="4"/>
      <c r="J128" s="4"/>
      <c r="K128" s="4"/>
      <c r="L128" s="4"/>
    </row>
    <row r="129" spans="1:9" ht="15" customHeight="1" x14ac:dyDescent="0.25">
      <c r="A129" s="117"/>
      <c r="B129" s="479" t="s">
        <v>291</v>
      </c>
      <c r="C129" s="479"/>
      <c r="D129" s="479"/>
      <c r="E129" s="485">
        <f>E127+E80</f>
        <v>420802649.39999998</v>
      </c>
      <c r="F129" s="486"/>
      <c r="G129" s="481" t="s">
        <v>293</v>
      </c>
      <c r="H129" s="482"/>
    </row>
    <row r="130" spans="1:9" ht="15.75" customHeight="1" thickBot="1" x14ac:dyDescent="0.3">
      <c r="A130" s="118"/>
      <c r="B130" s="480"/>
      <c r="C130" s="480"/>
      <c r="D130" s="480"/>
      <c r="E130" s="487"/>
      <c r="F130" s="488"/>
      <c r="G130" s="483"/>
      <c r="H130" s="484"/>
    </row>
    <row r="131" spans="1:9" ht="15.75" thickBot="1" x14ac:dyDescent="0.3"/>
    <row r="132" spans="1:9" x14ac:dyDescent="0.25">
      <c r="A132" s="117"/>
      <c r="B132" s="479" t="s">
        <v>292</v>
      </c>
      <c r="C132" s="479"/>
      <c r="D132" s="479"/>
      <c r="E132" s="508">
        <f>+E129+E39</f>
        <v>1447514422.4099998</v>
      </c>
      <c r="F132" s="509"/>
      <c r="G132" s="501" t="str">
        <f>'II Serv Com.'!$F$136</f>
        <v>Fecha: 19 de setiembre  2017</v>
      </c>
      <c r="H132" s="502"/>
    </row>
    <row r="133" spans="1:9" ht="15.75" thickBot="1" x14ac:dyDescent="0.3">
      <c r="A133" s="118"/>
      <c r="B133" s="480"/>
      <c r="C133" s="480"/>
      <c r="D133" s="480"/>
      <c r="E133" s="510"/>
      <c r="F133" s="511"/>
      <c r="G133" s="503"/>
      <c r="H133" s="504"/>
    </row>
    <row r="135" spans="1:9" ht="34.5" customHeight="1" x14ac:dyDescent="0.25">
      <c r="I135" s="500" t="s">
        <v>92</v>
      </c>
    </row>
    <row r="136" spans="1:9" hidden="1" x14ac:dyDescent="0.25">
      <c r="I136" s="500"/>
    </row>
    <row r="137" spans="1:9" hidden="1" x14ac:dyDescent="0.25">
      <c r="I137" s="500"/>
    </row>
  </sheetData>
  <mergeCells count="180">
    <mergeCell ref="I54:I56"/>
    <mergeCell ref="A83:A102"/>
    <mergeCell ref="A103:A126"/>
    <mergeCell ref="I101:I103"/>
    <mergeCell ref="B132:D133"/>
    <mergeCell ref="E132:F133"/>
    <mergeCell ref="G129:H130"/>
    <mergeCell ref="E129:F130"/>
    <mergeCell ref="H111:H114"/>
    <mergeCell ref="H115:H118"/>
    <mergeCell ref="H119:H122"/>
    <mergeCell ref="H123:H126"/>
    <mergeCell ref="H91:H94"/>
    <mergeCell ref="H95:H98"/>
    <mergeCell ref="H99:H102"/>
    <mergeCell ref="H103:H106"/>
    <mergeCell ref="H107:H110"/>
    <mergeCell ref="G95:G98"/>
    <mergeCell ref="C99:C102"/>
    <mergeCell ref="D99:D102"/>
    <mergeCell ref="E99:E102"/>
    <mergeCell ref="F99:F102"/>
    <mergeCell ref="G99:G102"/>
    <mergeCell ref="D107:D110"/>
    <mergeCell ref="E107:E110"/>
    <mergeCell ref="F107:F110"/>
    <mergeCell ref="G107:G110"/>
    <mergeCell ref="C83:C86"/>
    <mergeCell ref="D83:D86"/>
    <mergeCell ref="E83:E86"/>
    <mergeCell ref="F83:F86"/>
    <mergeCell ref="G83:G86"/>
    <mergeCell ref="H83:H86"/>
    <mergeCell ref="H87:H90"/>
    <mergeCell ref="C87:C90"/>
    <mergeCell ref="D87:D90"/>
    <mergeCell ref="E87:E90"/>
    <mergeCell ref="F87:F90"/>
    <mergeCell ref="G87:G90"/>
    <mergeCell ref="I135:I137"/>
    <mergeCell ref="B123:B126"/>
    <mergeCell ref="C123:C126"/>
    <mergeCell ref="D123:D126"/>
    <mergeCell ref="E123:E126"/>
    <mergeCell ref="F123:F126"/>
    <mergeCell ref="G123:G126"/>
    <mergeCell ref="B129:D130"/>
    <mergeCell ref="B115:B118"/>
    <mergeCell ref="C115:C118"/>
    <mergeCell ref="D115:D118"/>
    <mergeCell ref="E115:E118"/>
    <mergeCell ref="F115:F118"/>
    <mergeCell ref="G115:G118"/>
    <mergeCell ref="B119:B122"/>
    <mergeCell ref="C119:C122"/>
    <mergeCell ref="D119:D122"/>
    <mergeCell ref="E119:E122"/>
    <mergeCell ref="F119:F122"/>
    <mergeCell ref="G119:G122"/>
    <mergeCell ref="G132:H133"/>
    <mergeCell ref="B111:B114"/>
    <mergeCell ref="B103:B106"/>
    <mergeCell ref="C103:C106"/>
    <mergeCell ref="D103:D106"/>
    <mergeCell ref="E103:E106"/>
    <mergeCell ref="F103:F106"/>
    <mergeCell ref="G103:G106"/>
    <mergeCell ref="B95:B98"/>
    <mergeCell ref="E91:E94"/>
    <mergeCell ref="F91:F94"/>
    <mergeCell ref="G91:G94"/>
    <mergeCell ref="C95:C98"/>
    <mergeCell ref="D95:D98"/>
    <mergeCell ref="E95:E98"/>
    <mergeCell ref="F95:F98"/>
    <mergeCell ref="C91:C94"/>
    <mergeCell ref="D91:D94"/>
    <mergeCell ref="B107:B110"/>
    <mergeCell ref="C107:C110"/>
    <mergeCell ref="C111:C114"/>
    <mergeCell ref="D111:D114"/>
    <mergeCell ref="E111:E114"/>
    <mergeCell ref="F111:F114"/>
    <mergeCell ref="G111:G114"/>
    <mergeCell ref="B87:B90"/>
    <mergeCell ref="B82:H82"/>
    <mergeCell ref="A19:A23"/>
    <mergeCell ref="B83:B86"/>
    <mergeCell ref="A29:A31"/>
    <mergeCell ref="A32:A35"/>
    <mergeCell ref="B37:C37"/>
    <mergeCell ref="B91:B94"/>
    <mergeCell ref="B99:B102"/>
    <mergeCell ref="H69:H72"/>
    <mergeCell ref="H73:H76"/>
    <mergeCell ref="H77:H79"/>
    <mergeCell ref="B44:H44"/>
    <mergeCell ref="B45:B48"/>
    <mergeCell ref="B49:B52"/>
    <mergeCell ref="B57:B60"/>
    <mergeCell ref="B65:B68"/>
    <mergeCell ref="H45:H48"/>
    <mergeCell ref="H49:H52"/>
    <mergeCell ref="H53:H56"/>
    <mergeCell ref="H57:H60"/>
    <mergeCell ref="H61:H64"/>
    <mergeCell ref="H65:H68"/>
    <mergeCell ref="B53:B56"/>
    <mergeCell ref="I20:I21"/>
    <mergeCell ref="I41:I43"/>
    <mergeCell ref="H6:H7"/>
    <mergeCell ref="D6:D7"/>
    <mergeCell ref="C6:C7"/>
    <mergeCell ref="B6:B7"/>
    <mergeCell ref="A9:A12"/>
    <mergeCell ref="A13:A18"/>
    <mergeCell ref="B41:H41"/>
    <mergeCell ref="B39:D40"/>
    <mergeCell ref="B28:C28"/>
    <mergeCell ref="G39:H40"/>
    <mergeCell ref="E39:F40"/>
    <mergeCell ref="A24:A26"/>
    <mergeCell ref="I25:I26"/>
    <mergeCell ref="B61:B64"/>
    <mergeCell ref="D57:D60"/>
    <mergeCell ref="E57:E60"/>
    <mergeCell ref="D61:D64"/>
    <mergeCell ref="E61:E64"/>
    <mergeCell ref="C57:C60"/>
    <mergeCell ref="C61:C64"/>
    <mergeCell ref="A1:H1"/>
    <mergeCell ref="A3:H3"/>
    <mergeCell ref="A5:H5"/>
    <mergeCell ref="E6:E7"/>
    <mergeCell ref="F6:F7"/>
    <mergeCell ref="G6:G7"/>
    <mergeCell ref="A45:A52"/>
    <mergeCell ref="A53:A80"/>
    <mergeCell ref="C77:C79"/>
    <mergeCell ref="B77:B79"/>
    <mergeCell ref="B69:B72"/>
    <mergeCell ref="G65:G68"/>
    <mergeCell ref="F69:F72"/>
    <mergeCell ref="G69:G72"/>
    <mergeCell ref="D65:D68"/>
    <mergeCell ref="E65:E68"/>
    <mergeCell ref="D69:D72"/>
    <mergeCell ref="C65:C68"/>
    <mergeCell ref="C69:C72"/>
    <mergeCell ref="B73:B76"/>
    <mergeCell ref="F77:F79"/>
    <mergeCell ref="G77:G79"/>
    <mergeCell ref="D73:D76"/>
    <mergeCell ref="E73:E76"/>
    <mergeCell ref="D77:D79"/>
    <mergeCell ref="E77:E79"/>
    <mergeCell ref="C45:C48"/>
    <mergeCell ref="D45:D48"/>
    <mergeCell ref="E45:E48"/>
    <mergeCell ref="F45:F48"/>
    <mergeCell ref="G45:G48"/>
    <mergeCell ref="F61:F64"/>
    <mergeCell ref="G61:G64"/>
    <mergeCell ref="F65:F68"/>
    <mergeCell ref="F73:F76"/>
    <mergeCell ref="G73:G76"/>
    <mergeCell ref="F49:F52"/>
    <mergeCell ref="G49:G52"/>
    <mergeCell ref="F53:F56"/>
    <mergeCell ref="G53:G56"/>
    <mergeCell ref="F57:F60"/>
    <mergeCell ref="G57:G60"/>
    <mergeCell ref="C73:C76"/>
    <mergeCell ref="D49:D52"/>
    <mergeCell ref="E49:E52"/>
    <mergeCell ref="D53:D56"/>
    <mergeCell ref="E53:E56"/>
    <mergeCell ref="C49:C52"/>
    <mergeCell ref="C53:C56"/>
    <mergeCell ref="E69:E72"/>
  </mergeCells>
  <pageMargins left="0.39370078740157483" right="0.23622047244094491" top="0.23622047244094491" bottom="0.35433070866141736" header="0.23622047244094491" footer="0.31496062992125984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="90" zoomScaleNormal="90" workbookViewId="0">
      <selection activeCell="L40" sqref="L40"/>
    </sheetView>
  </sheetViews>
  <sheetFormatPr baseColWidth="10" defaultRowHeight="14.25" x14ac:dyDescent="0.2"/>
  <cols>
    <col min="1" max="1" width="25" style="25" customWidth="1"/>
    <col min="2" max="2" width="59" style="25" customWidth="1"/>
    <col min="3" max="3" width="12.7109375" style="25" customWidth="1"/>
    <col min="4" max="4" width="18.5703125" style="31" customWidth="1"/>
    <col min="5" max="5" width="16.7109375" style="25" bestFit="1" customWidth="1"/>
    <col min="6" max="6" width="19.5703125" style="25" customWidth="1"/>
    <col min="7" max="7" width="13.42578125" style="64" customWidth="1"/>
    <col min="8" max="8" width="3.42578125" style="58" customWidth="1"/>
    <col min="9" max="16384" width="11.42578125" style="25"/>
  </cols>
  <sheetData>
    <row r="1" spans="1:9" s="24" customFormat="1" ht="9" customHeight="1" x14ac:dyDescent="0.2">
      <c r="A1" s="514" t="s">
        <v>0</v>
      </c>
      <c r="B1" s="514"/>
      <c r="C1" s="514"/>
      <c r="D1" s="514"/>
      <c r="E1" s="514"/>
      <c r="F1" s="514"/>
      <c r="G1" s="514"/>
      <c r="H1" s="57"/>
    </row>
    <row r="2" spans="1:9" s="24" customFormat="1" ht="9" customHeight="1" x14ac:dyDescent="0.2">
      <c r="A2" s="514"/>
      <c r="B2" s="514"/>
      <c r="C2" s="514"/>
      <c r="D2" s="514"/>
      <c r="E2" s="514"/>
      <c r="F2" s="514"/>
      <c r="G2" s="514"/>
      <c r="H2" s="57"/>
    </row>
    <row r="3" spans="1:9" s="24" customFormat="1" ht="9" customHeight="1" x14ac:dyDescent="0.2">
      <c r="A3" s="402" t="str">
        <f>'II Serv Com.'!$A$3</f>
        <v>PLAN ANUAL OPERATIVO  PRESUPUESTO ORDINARIO   2018</v>
      </c>
      <c r="B3" s="402"/>
      <c r="C3" s="402"/>
      <c r="D3" s="402"/>
      <c r="E3" s="402"/>
      <c r="F3" s="402"/>
      <c r="G3" s="402"/>
      <c r="H3" s="57"/>
    </row>
    <row r="4" spans="1:9" s="24" customFormat="1" ht="9" customHeight="1" x14ac:dyDescent="0.2">
      <c r="A4" s="402"/>
      <c r="B4" s="402"/>
      <c r="C4" s="402"/>
      <c r="D4" s="402"/>
      <c r="E4" s="402"/>
      <c r="F4" s="402"/>
      <c r="G4" s="402"/>
      <c r="H4" s="57"/>
    </row>
    <row r="5" spans="1:9" s="24" customFormat="1" ht="9" customHeight="1" x14ac:dyDescent="0.25">
      <c r="A5" s="82"/>
      <c r="B5" s="82"/>
      <c r="C5" s="82"/>
      <c r="D5" s="82"/>
      <c r="E5" s="82"/>
      <c r="F5" s="82"/>
      <c r="G5" s="59"/>
      <c r="H5" s="57"/>
    </row>
    <row r="6" spans="1:9" s="24" customFormat="1" ht="2.25" customHeight="1" thickBot="1" x14ac:dyDescent="0.3">
      <c r="A6" s="82"/>
      <c r="B6" s="82"/>
      <c r="C6" s="82"/>
      <c r="D6" s="82"/>
      <c r="E6" s="82"/>
      <c r="F6" s="82"/>
      <c r="G6" s="59"/>
      <c r="H6" s="57"/>
    </row>
    <row r="7" spans="1:9" ht="21" customHeight="1" x14ac:dyDescent="0.2">
      <c r="A7" s="515" t="s">
        <v>1</v>
      </c>
      <c r="B7" s="517" t="s">
        <v>2</v>
      </c>
      <c r="C7" s="517"/>
      <c r="D7" s="517" t="s">
        <v>3</v>
      </c>
      <c r="E7" s="517" t="s">
        <v>4</v>
      </c>
      <c r="F7" s="517" t="s">
        <v>5</v>
      </c>
      <c r="G7" s="519" t="s">
        <v>41</v>
      </c>
    </row>
    <row r="8" spans="1:9" ht="26.25" customHeight="1" thickBot="1" x14ac:dyDescent="0.25">
      <c r="A8" s="516"/>
      <c r="B8" s="85" t="s">
        <v>6</v>
      </c>
      <c r="C8" s="32" t="s">
        <v>7</v>
      </c>
      <c r="D8" s="518"/>
      <c r="E8" s="518"/>
      <c r="F8" s="518"/>
      <c r="G8" s="520"/>
    </row>
    <row r="9" spans="1:9" ht="12.75" customHeight="1" x14ac:dyDescent="0.2">
      <c r="A9" s="83"/>
      <c r="B9" s="100"/>
      <c r="C9" s="95"/>
      <c r="D9" s="83"/>
      <c r="E9" s="83"/>
      <c r="F9" s="83"/>
      <c r="G9" s="158"/>
    </row>
    <row r="10" spans="1:9" ht="4.5" customHeight="1" thickBot="1" x14ac:dyDescent="0.25">
      <c r="A10" s="15"/>
      <c r="B10" s="86"/>
      <c r="C10" s="86"/>
      <c r="D10" s="16"/>
      <c r="E10" s="88"/>
      <c r="F10" s="88"/>
      <c r="G10" s="60"/>
      <c r="H10" s="84"/>
      <c r="I10" s="49"/>
    </row>
    <row r="11" spans="1:9" ht="9" customHeight="1" x14ac:dyDescent="0.2">
      <c r="A11" s="264" t="s">
        <v>91</v>
      </c>
      <c r="B11" s="265"/>
      <c r="C11" s="265"/>
      <c r="D11" s="265"/>
      <c r="E11" s="265"/>
      <c r="F11" s="265"/>
      <c r="G11" s="266"/>
      <c r="H11" s="84"/>
      <c r="I11" s="49"/>
    </row>
    <row r="12" spans="1:9" ht="9" customHeight="1" thickBot="1" x14ac:dyDescent="0.25">
      <c r="A12" s="240"/>
      <c r="B12" s="241"/>
      <c r="C12" s="241"/>
      <c r="D12" s="241"/>
      <c r="E12" s="241"/>
      <c r="F12" s="241"/>
      <c r="G12" s="242"/>
      <c r="H12" s="84"/>
      <c r="I12" s="49"/>
    </row>
    <row r="13" spans="1:9" ht="54.75" customHeight="1" x14ac:dyDescent="0.2">
      <c r="A13" s="35" t="s">
        <v>120</v>
      </c>
      <c r="B13" s="17" t="s">
        <v>121</v>
      </c>
      <c r="C13" s="18" t="s">
        <v>95</v>
      </c>
      <c r="D13" s="33">
        <v>20519330</v>
      </c>
      <c r="E13" s="17" t="s">
        <v>43</v>
      </c>
      <c r="F13" s="17" t="s">
        <v>30</v>
      </c>
      <c r="G13" s="65" t="s">
        <v>58</v>
      </c>
      <c r="H13" s="84"/>
      <c r="I13" s="49"/>
    </row>
    <row r="14" spans="1:9" ht="39" customHeight="1" x14ac:dyDescent="0.2">
      <c r="A14" s="34" t="s">
        <v>36</v>
      </c>
      <c r="B14" s="38" t="s">
        <v>205</v>
      </c>
      <c r="C14" s="89" t="s">
        <v>95</v>
      </c>
      <c r="D14" s="36">
        <v>8300000</v>
      </c>
      <c r="E14" s="91" t="s">
        <v>43</v>
      </c>
      <c r="F14" s="91" t="s">
        <v>30</v>
      </c>
      <c r="G14" s="62" t="s">
        <v>123</v>
      </c>
      <c r="H14" s="84"/>
      <c r="I14" s="49"/>
    </row>
    <row r="15" spans="1:9" ht="47.25" customHeight="1" x14ac:dyDescent="0.2">
      <c r="A15" s="34" t="s">
        <v>59</v>
      </c>
      <c r="B15" s="91" t="s">
        <v>164</v>
      </c>
      <c r="C15" s="89" t="s">
        <v>165</v>
      </c>
      <c r="D15" s="105">
        <v>5350000</v>
      </c>
      <c r="E15" s="91" t="s">
        <v>43</v>
      </c>
      <c r="F15" s="91" t="s">
        <v>30</v>
      </c>
      <c r="G15" s="62" t="s">
        <v>166</v>
      </c>
      <c r="H15" s="84"/>
      <c r="I15" s="49"/>
    </row>
    <row r="16" spans="1:9" ht="46.5" customHeight="1" x14ac:dyDescent="0.2">
      <c r="A16" s="34" t="s">
        <v>167</v>
      </c>
      <c r="B16" s="91" t="s">
        <v>168</v>
      </c>
      <c r="C16" s="89" t="s">
        <v>96</v>
      </c>
      <c r="D16" s="105">
        <v>10000000</v>
      </c>
      <c r="E16" s="91" t="s">
        <v>51</v>
      </c>
      <c r="F16" s="91" t="s">
        <v>35</v>
      </c>
      <c r="G16" s="62" t="s">
        <v>166</v>
      </c>
      <c r="H16" s="84"/>
      <c r="I16" s="49"/>
    </row>
    <row r="17" spans="1:9" ht="46.5" customHeight="1" x14ac:dyDescent="0.2">
      <c r="A17" s="34" t="s">
        <v>169</v>
      </c>
      <c r="B17" s="91" t="s">
        <v>170</v>
      </c>
      <c r="C17" s="89" t="s">
        <v>171</v>
      </c>
      <c r="D17" s="105">
        <v>9737835</v>
      </c>
      <c r="E17" s="91" t="s">
        <v>51</v>
      </c>
      <c r="F17" s="91" t="s">
        <v>34</v>
      </c>
      <c r="G17" s="62" t="s">
        <v>166</v>
      </c>
      <c r="H17" s="84"/>
      <c r="I17" s="49"/>
    </row>
    <row r="18" spans="1:9" ht="49.5" customHeight="1" x14ac:dyDescent="0.2">
      <c r="A18" s="34" t="s">
        <v>172</v>
      </c>
      <c r="B18" s="91" t="s">
        <v>173</v>
      </c>
      <c r="C18" s="89" t="s">
        <v>174</v>
      </c>
      <c r="D18" s="105">
        <v>5000000</v>
      </c>
      <c r="E18" s="91" t="s">
        <v>33</v>
      </c>
      <c r="F18" s="91" t="s">
        <v>34</v>
      </c>
      <c r="G18" s="62" t="s">
        <v>166</v>
      </c>
      <c r="H18" s="84"/>
      <c r="I18" s="49"/>
    </row>
    <row r="19" spans="1:9" ht="45.75" customHeight="1" x14ac:dyDescent="0.2">
      <c r="A19" s="34" t="s">
        <v>175</v>
      </c>
      <c r="B19" s="91" t="s">
        <v>176</v>
      </c>
      <c r="C19" s="89">
        <v>3</v>
      </c>
      <c r="D19" s="105">
        <v>4500000</v>
      </c>
      <c r="E19" s="91" t="s">
        <v>51</v>
      </c>
      <c r="F19" s="91" t="s">
        <v>35</v>
      </c>
      <c r="G19" s="62" t="s">
        <v>166</v>
      </c>
      <c r="H19" s="84"/>
      <c r="I19" s="49"/>
    </row>
    <row r="20" spans="1:9" ht="39" customHeight="1" x14ac:dyDescent="0.2">
      <c r="A20" s="34" t="s">
        <v>60</v>
      </c>
      <c r="B20" s="91" t="s">
        <v>177</v>
      </c>
      <c r="C20" s="89" t="s">
        <v>165</v>
      </c>
      <c r="D20" s="105">
        <v>5755000</v>
      </c>
      <c r="E20" s="91" t="s">
        <v>43</v>
      </c>
      <c r="F20" s="91" t="s">
        <v>30</v>
      </c>
      <c r="G20" s="62" t="s">
        <v>166</v>
      </c>
      <c r="H20" s="84"/>
      <c r="I20" s="49"/>
    </row>
    <row r="21" spans="1:9" ht="39" customHeight="1" x14ac:dyDescent="0.2">
      <c r="A21" s="34" t="s">
        <v>178</v>
      </c>
      <c r="B21" s="91" t="s">
        <v>179</v>
      </c>
      <c r="C21" s="89" t="s">
        <v>180</v>
      </c>
      <c r="D21" s="105">
        <v>12887835</v>
      </c>
      <c r="E21" s="91" t="s">
        <v>51</v>
      </c>
      <c r="F21" s="91" t="s">
        <v>34</v>
      </c>
      <c r="G21" s="62" t="s">
        <v>166</v>
      </c>
      <c r="H21" s="84"/>
      <c r="I21" s="49"/>
    </row>
    <row r="22" spans="1:9" ht="48.75" customHeight="1" x14ac:dyDescent="0.2">
      <c r="A22" s="34" t="s">
        <v>181</v>
      </c>
      <c r="B22" s="91" t="s">
        <v>182</v>
      </c>
      <c r="C22" s="89" t="s">
        <v>183</v>
      </c>
      <c r="D22" s="105">
        <v>4500000</v>
      </c>
      <c r="E22" s="91" t="s">
        <v>51</v>
      </c>
      <c r="F22" s="91" t="s">
        <v>35</v>
      </c>
      <c r="G22" s="62" t="s">
        <v>166</v>
      </c>
      <c r="H22" s="84"/>
      <c r="I22" s="49"/>
    </row>
    <row r="23" spans="1:9" ht="47.25" customHeight="1" x14ac:dyDescent="0.2">
      <c r="A23" s="34" t="s">
        <v>184</v>
      </c>
      <c r="B23" s="91" t="s">
        <v>185</v>
      </c>
      <c r="C23" s="89" t="s">
        <v>186</v>
      </c>
      <c r="D23" s="105">
        <v>6500000</v>
      </c>
      <c r="E23" s="91" t="s">
        <v>33</v>
      </c>
      <c r="F23" s="91" t="s">
        <v>34</v>
      </c>
      <c r="G23" s="62" t="s">
        <v>166</v>
      </c>
      <c r="H23" s="84"/>
      <c r="I23" s="49"/>
    </row>
    <row r="24" spans="1:9" ht="45" customHeight="1" x14ac:dyDescent="0.2">
      <c r="A24" s="34" t="s">
        <v>187</v>
      </c>
      <c r="B24" s="91" t="s">
        <v>188</v>
      </c>
      <c r="C24" s="89" t="s">
        <v>189</v>
      </c>
      <c r="D24" s="105">
        <v>5450000</v>
      </c>
      <c r="E24" s="91" t="s">
        <v>51</v>
      </c>
      <c r="F24" s="91" t="s">
        <v>35</v>
      </c>
      <c r="G24" s="62" t="s">
        <v>166</v>
      </c>
      <c r="H24" s="84"/>
      <c r="I24" s="49"/>
    </row>
    <row r="25" spans="1:9" ht="48.75" customHeight="1" thickBot="1" x14ac:dyDescent="0.25">
      <c r="A25" s="37" t="s">
        <v>190</v>
      </c>
      <c r="B25" s="21" t="s">
        <v>191</v>
      </c>
      <c r="C25" s="22" t="s">
        <v>183</v>
      </c>
      <c r="D25" s="23">
        <v>3500000</v>
      </c>
      <c r="E25" s="21" t="s">
        <v>33</v>
      </c>
      <c r="F25" s="21" t="s">
        <v>34</v>
      </c>
      <c r="G25" s="63" t="s">
        <v>166</v>
      </c>
      <c r="H25" s="84"/>
      <c r="I25" s="49"/>
    </row>
    <row r="26" spans="1:9" ht="55.5" customHeight="1" thickBot="1" x14ac:dyDescent="0.25">
      <c r="A26" s="24"/>
      <c r="B26" s="24"/>
      <c r="C26" s="24"/>
      <c r="D26" s="24"/>
      <c r="E26" s="24"/>
      <c r="F26" s="24"/>
      <c r="G26" s="156"/>
      <c r="H26" s="84" t="s">
        <v>315</v>
      </c>
      <c r="I26" s="49"/>
    </row>
    <row r="27" spans="1:9" ht="14.25" customHeight="1" x14ac:dyDescent="0.2">
      <c r="A27" s="264" t="s">
        <v>91</v>
      </c>
      <c r="B27" s="265"/>
      <c r="C27" s="265"/>
      <c r="D27" s="265"/>
      <c r="E27" s="265"/>
      <c r="F27" s="265"/>
      <c r="G27" s="266"/>
      <c r="H27" s="84"/>
      <c r="I27" s="49"/>
    </row>
    <row r="28" spans="1:9" ht="14.25" customHeight="1" thickBot="1" x14ac:dyDescent="0.25">
      <c r="A28" s="240"/>
      <c r="B28" s="241"/>
      <c r="C28" s="241"/>
      <c r="D28" s="241"/>
      <c r="E28" s="241"/>
      <c r="F28" s="241"/>
      <c r="G28" s="242"/>
      <c r="H28" s="84"/>
      <c r="I28" s="49"/>
    </row>
    <row r="29" spans="1:9" ht="41.25" customHeight="1" x14ac:dyDescent="0.2">
      <c r="A29" s="35" t="s">
        <v>192</v>
      </c>
      <c r="B29" s="17" t="s">
        <v>193</v>
      </c>
      <c r="C29" s="18" t="s">
        <v>194</v>
      </c>
      <c r="D29" s="19">
        <v>1725000</v>
      </c>
      <c r="E29" s="17" t="s">
        <v>51</v>
      </c>
      <c r="F29" s="17" t="s">
        <v>35</v>
      </c>
      <c r="G29" s="61" t="s">
        <v>195</v>
      </c>
      <c r="H29" s="84"/>
      <c r="I29" s="49"/>
    </row>
    <row r="30" spans="1:9" ht="41.25" customHeight="1" x14ac:dyDescent="0.2">
      <c r="A30" s="34" t="s">
        <v>196</v>
      </c>
      <c r="B30" s="91" t="s">
        <v>197</v>
      </c>
      <c r="C30" s="89" t="s">
        <v>40</v>
      </c>
      <c r="D30" s="105">
        <v>4625000</v>
      </c>
      <c r="E30" s="91" t="s">
        <v>51</v>
      </c>
      <c r="F30" s="91" t="s">
        <v>35</v>
      </c>
      <c r="G30" s="62" t="s">
        <v>198</v>
      </c>
      <c r="H30" s="84"/>
      <c r="I30" s="49"/>
    </row>
    <row r="31" spans="1:9" ht="41.25" customHeight="1" x14ac:dyDescent="0.2">
      <c r="A31" s="34" t="s">
        <v>199</v>
      </c>
      <c r="B31" s="91" t="s">
        <v>200</v>
      </c>
      <c r="C31" s="89" t="s">
        <v>119</v>
      </c>
      <c r="D31" s="105">
        <v>1661500</v>
      </c>
      <c r="E31" s="91" t="s">
        <v>33</v>
      </c>
      <c r="F31" s="91" t="s">
        <v>35</v>
      </c>
      <c r="G31" s="62" t="s">
        <v>201</v>
      </c>
      <c r="H31" s="84"/>
      <c r="I31" s="49"/>
    </row>
    <row r="32" spans="1:9" ht="41.25" customHeight="1" x14ac:dyDescent="0.2">
      <c r="A32" s="34" t="s">
        <v>199</v>
      </c>
      <c r="B32" s="91" t="s">
        <v>206</v>
      </c>
      <c r="C32" s="89">
        <v>4</v>
      </c>
      <c r="D32" s="105">
        <f>2054900+6483600</f>
        <v>8538500</v>
      </c>
      <c r="E32" s="91" t="s">
        <v>43</v>
      </c>
      <c r="F32" s="91" t="s">
        <v>30</v>
      </c>
      <c r="G32" s="62" t="s">
        <v>201</v>
      </c>
      <c r="H32" s="84"/>
      <c r="I32" s="49"/>
    </row>
    <row r="33" spans="1:11" ht="41.25" customHeight="1" x14ac:dyDescent="0.2">
      <c r="A33" s="34" t="s">
        <v>202</v>
      </c>
      <c r="B33" s="91" t="s">
        <v>203</v>
      </c>
      <c r="C33" s="89">
        <v>4</v>
      </c>
      <c r="D33" s="105">
        <v>1350000</v>
      </c>
      <c r="E33" s="91" t="s">
        <v>33</v>
      </c>
      <c r="F33" s="91" t="s">
        <v>35</v>
      </c>
      <c r="G33" s="62" t="s">
        <v>204</v>
      </c>
      <c r="H33" s="84"/>
      <c r="I33" s="49"/>
    </row>
    <row r="34" spans="1:11" ht="41.25" customHeight="1" x14ac:dyDescent="0.2">
      <c r="A34" s="34" t="s">
        <v>207</v>
      </c>
      <c r="B34" s="91" t="s">
        <v>208</v>
      </c>
      <c r="C34" s="89">
        <v>4</v>
      </c>
      <c r="D34" s="105">
        <v>6315125</v>
      </c>
      <c r="E34" s="91" t="s">
        <v>43</v>
      </c>
      <c r="F34" s="91" t="s">
        <v>30</v>
      </c>
      <c r="G34" s="62" t="s">
        <v>213</v>
      </c>
      <c r="H34" s="84"/>
      <c r="I34" s="49"/>
    </row>
    <row r="35" spans="1:11" ht="41.25" customHeight="1" x14ac:dyDescent="0.2">
      <c r="A35" s="34" t="s">
        <v>210</v>
      </c>
      <c r="B35" s="91" t="s">
        <v>209</v>
      </c>
      <c r="C35" s="89">
        <v>4</v>
      </c>
      <c r="D35" s="105">
        <v>209743</v>
      </c>
      <c r="E35" s="91" t="s">
        <v>43</v>
      </c>
      <c r="F35" s="91" t="s">
        <v>30</v>
      </c>
      <c r="G35" s="62" t="s">
        <v>212</v>
      </c>
      <c r="H35" s="84"/>
      <c r="I35" s="49"/>
    </row>
    <row r="36" spans="1:11" ht="41.25" customHeight="1" thickBot="1" x14ac:dyDescent="0.25">
      <c r="A36" s="66" t="s">
        <v>210</v>
      </c>
      <c r="B36" s="50" t="s">
        <v>211</v>
      </c>
      <c r="C36" s="55">
        <v>1</v>
      </c>
      <c r="D36" s="81">
        <v>706197</v>
      </c>
      <c r="E36" s="50" t="s">
        <v>33</v>
      </c>
      <c r="F36" s="50" t="s">
        <v>35</v>
      </c>
      <c r="G36" s="67" t="s">
        <v>212</v>
      </c>
      <c r="H36" s="84"/>
      <c r="I36" s="49"/>
    </row>
    <row r="37" spans="1:11" ht="15.75" customHeight="1" x14ac:dyDescent="0.2">
      <c r="A37" s="313" t="s">
        <v>102</v>
      </c>
      <c r="B37" s="314"/>
      <c r="C37" s="315"/>
      <c r="D37" s="508">
        <f>SUM(D13:D36)</f>
        <v>127131065</v>
      </c>
      <c r="E37" s="509"/>
      <c r="F37" s="481" t="s">
        <v>10</v>
      </c>
      <c r="G37" s="482"/>
      <c r="H37" s="300"/>
      <c r="I37" s="49"/>
    </row>
    <row r="38" spans="1:11" ht="15.75" customHeight="1" x14ac:dyDescent="0.2">
      <c r="A38" s="234"/>
      <c r="B38" s="235"/>
      <c r="C38" s="236"/>
      <c r="D38" s="533"/>
      <c r="E38" s="534"/>
      <c r="F38" s="531"/>
      <c r="G38" s="532"/>
      <c r="H38" s="300"/>
      <c r="I38" s="49"/>
    </row>
    <row r="39" spans="1:11" ht="15" customHeight="1" thickBot="1" x14ac:dyDescent="0.25">
      <c r="A39" s="54"/>
      <c r="B39" s="56"/>
      <c r="C39" s="56"/>
      <c r="D39" s="510"/>
      <c r="E39" s="511"/>
      <c r="F39" s="483"/>
      <c r="G39" s="484"/>
      <c r="H39" s="84"/>
      <c r="I39" s="49"/>
    </row>
    <row r="40" spans="1:11" ht="216.75" customHeight="1" x14ac:dyDescent="0.2">
      <c r="A40" s="15"/>
      <c r="B40" s="86"/>
      <c r="C40" s="86"/>
      <c r="D40" s="16"/>
      <c r="E40" s="88"/>
      <c r="F40" s="88"/>
      <c r="G40" s="60"/>
      <c r="H40" s="84"/>
      <c r="I40" s="49"/>
    </row>
    <row r="41" spans="1:11" ht="15" customHeight="1" x14ac:dyDescent="0.2">
      <c r="A41" s="15"/>
      <c r="B41" s="86"/>
      <c r="C41" s="86"/>
      <c r="D41" s="16"/>
      <c r="E41" s="88"/>
      <c r="F41" s="88"/>
      <c r="G41" s="60"/>
      <c r="H41" s="300" t="s">
        <v>316</v>
      </c>
      <c r="I41" s="49"/>
    </row>
    <row r="42" spans="1:11" ht="24.75" customHeight="1" x14ac:dyDescent="0.2">
      <c r="A42" s="15"/>
      <c r="B42" s="86"/>
      <c r="C42" s="86"/>
      <c r="D42" s="16"/>
      <c r="E42" s="88"/>
      <c r="F42" s="88"/>
      <c r="G42" s="60"/>
      <c r="H42" s="300"/>
      <c r="I42" s="49"/>
    </row>
    <row r="43" spans="1:11" ht="18" customHeight="1" thickBot="1" x14ac:dyDescent="0.25">
      <c r="A43" s="15"/>
      <c r="B43" s="86"/>
      <c r="C43" s="86"/>
      <c r="D43" s="16"/>
      <c r="E43" s="88"/>
      <c r="F43" s="88"/>
      <c r="G43" s="60"/>
      <c r="H43" s="84"/>
      <c r="I43" s="49"/>
    </row>
    <row r="44" spans="1:11" ht="15" customHeight="1" x14ac:dyDescent="0.2">
      <c r="A44" s="264" t="s">
        <v>124</v>
      </c>
      <c r="B44" s="265"/>
      <c r="C44" s="265"/>
      <c r="D44" s="265"/>
      <c r="E44" s="265"/>
      <c r="F44" s="265"/>
      <c r="G44" s="266"/>
      <c r="H44" s="84"/>
      <c r="I44" s="49"/>
    </row>
    <row r="45" spans="1:11" ht="15" customHeight="1" x14ac:dyDescent="0.2">
      <c r="A45" s="240"/>
      <c r="B45" s="241"/>
      <c r="C45" s="241"/>
      <c r="D45" s="241"/>
      <c r="E45" s="241"/>
      <c r="F45" s="241"/>
      <c r="G45" s="242"/>
      <c r="H45" s="84"/>
      <c r="I45" s="49"/>
    </row>
    <row r="46" spans="1:11" ht="14.25" customHeight="1" x14ac:dyDescent="0.2">
      <c r="A46" s="523" t="s">
        <v>237</v>
      </c>
      <c r="B46" s="522" t="s">
        <v>2</v>
      </c>
      <c r="C46" s="354" t="s">
        <v>7</v>
      </c>
      <c r="D46" s="522" t="s">
        <v>3</v>
      </c>
      <c r="E46" s="522" t="s">
        <v>4</v>
      </c>
      <c r="F46" s="522" t="s">
        <v>5</v>
      </c>
      <c r="G46" s="525" t="s">
        <v>41</v>
      </c>
      <c r="H46" s="159"/>
      <c r="I46" s="244"/>
      <c r="J46" s="244"/>
      <c r="K46" s="24"/>
    </row>
    <row r="47" spans="1:11" ht="14.25" customHeight="1" x14ac:dyDescent="0.2">
      <c r="A47" s="523"/>
      <c r="B47" s="522"/>
      <c r="C47" s="354"/>
      <c r="D47" s="522"/>
      <c r="E47" s="522"/>
      <c r="F47" s="522"/>
      <c r="G47" s="525"/>
      <c r="H47" s="159"/>
      <c r="I47" s="244"/>
      <c r="J47" s="244"/>
      <c r="K47" s="24"/>
    </row>
    <row r="48" spans="1:11" ht="14.25" customHeight="1" x14ac:dyDescent="0.2">
      <c r="A48" s="523"/>
      <c r="B48" s="253" t="s">
        <v>6</v>
      </c>
      <c r="C48" s="354"/>
      <c r="D48" s="522"/>
      <c r="E48" s="522"/>
      <c r="F48" s="522"/>
      <c r="G48" s="525"/>
      <c r="H48" s="159"/>
      <c r="I48" s="244"/>
      <c r="J48" s="244"/>
      <c r="K48" s="24"/>
    </row>
    <row r="49" spans="1:11" ht="14.25" customHeight="1" x14ac:dyDescent="0.2">
      <c r="A49" s="523"/>
      <c r="B49" s="253"/>
      <c r="C49" s="354"/>
      <c r="D49" s="522"/>
      <c r="E49" s="522"/>
      <c r="F49" s="522"/>
      <c r="G49" s="525"/>
      <c r="H49" s="159"/>
      <c r="I49" s="244"/>
      <c r="J49" s="244"/>
      <c r="K49" s="24"/>
    </row>
    <row r="50" spans="1:11" ht="14.25" customHeight="1" x14ac:dyDescent="0.2">
      <c r="A50" s="197" t="s">
        <v>90</v>
      </c>
      <c r="B50" s="199" t="s">
        <v>305</v>
      </c>
      <c r="C50" s="198" t="s">
        <v>95</v>
      </c>
      <c r="D50" s="457">
        <v>4971032</v>
      </c>
      <c r="E50" s="199" t="s">
        <v>30</v>
      </c>
      <c r="F50" s="199" t="s">
        <v>30</v>
      </c>
      <c r="G50" s="521" t="s">
        <v>312</v>
      </c>
      <c r="H50" s="160"/>
      <c r="I50" s="271"/>
      <c r="J50" s="271"/>
      <c r="K50" s="24"/>
    </row>
    <row r="51" spans="1:11" x14ac:dyDescent="0.2">
      <c r="A51" s="197"/>
      <c r="B51" s="199"/>
      <c r="C51" s="198"/>
      <c r="D51" s="457"/>
      <c r="E51" s="199"/>
      <c r="F51" s="199"/>
      <c r="G51" s="521"/>
      <c r="H51" s="160"/>
      <c r="I51" s="271"/>
      <c r="J51" s="271"/>
      <c r="K51" s="24"/>
    </row>
    <row r="52" spans="1:11" x14ac:dyDescent="0.2">
      <c r="A52" s="197"/>
      <c r="B52" s="199"/>
      <c r="C52" s="198"/>
      <c r="D52" s="457"/>
      <c r="E52" s="199"/>
      <c r="F52" s="199"/>
      <c r="G52" s="521"/>
      <c r="H52" s="160"/>
      <c r="I52" s="271"/>
      <c r="J52" s="271"/>
      <c r="K52" s="24"/>
    </row>
    <row r="53" spans="1:11" x14ac:dyDescent="0.2">
      <c r="A53" s="197"/>
      <c r="B53" s="199"/>
      <c r="C53" s="198"/>
      <c r="D53" s="457"/>
      <c r="E53" s="199"/>
      <c r="F53" s="199"/>
      <c r="G53" s="521"/>
      <c r="H53" s="160"/>
      <c r="I53" s="271"/>
      <c r="J53" s="271"/>
      <c r="K53" s="24"/>
    </row>
    <row r="54" spans="1:11" ht="14.25" customHeight="1" x14ac:dyDescent="0.2">
      <c r="A54" s="197" t="s">
        <v>88</v>
      </c>
      <c r="B54" s="199" t="s">
        <v>306</v>
      </c>
      <c r="C54" s="198">
        <v>1</v>
      </c>
      <c r="D54" s="457">
        <v>1500000</v>
      </c>
      <c r="E54" s="199" t="s">
        <v>89</v>
      </c>
      <c r="F54" s="199" t="s">
        <v>34</v>
      </c>
      <c r="G54" s="521" t="s">
        <v>311</v>
      </c>
      <c r="H54" s="160"/>
      <c r="I54" s="271"/>
      <c r="J54" s="271"/>
      <c r="K54" s="24"/>
    </row>
    <row r="55" spans="1:11" x14ac:dyDescent="0.2">
      <c r="A55" s="197"/>
      <c r="B55" s="199"/>
      <c r="C55" s="198"/>
      <c r="D55" s="457"/>
      <c r="E55" s="199"/>
      <c r="F55" s="199"/>
      <c r="G55" s="521"/>
      <c r="H55" s="160"/>
      <c r="I55" s="271"/>
      <c r="J55" s="271"/>
      <c r="K55" s="24"/>
    </row>
    <row r="56" spans="1:11" x14ac:dyDescent="0.2">
      <c r="A56" s="197"/>
      <c r="B56" s="199"/>
      <c r="C56" s="198"/>
      <c r="D56" s="457"/>
      <c r="E56" s="199"/>
      <c r="F56" s="199"/>
      <c r="G56" s="521"/>
      <c r="H56" s="160"/>
      <c r="I56" s="271"/>
      <c r="J56" s="271"/>
      <c r="K56" s="24"/>
    </row>
    <row r="57" spans="1:11" x14ac:dyDescent="0.2">
      <c r="A57" s="197"/>
      <c r="B57" s="199"/>
      <c r="C57" s="198"/>
      <c r="D57" s="457"/>
      <c r="E57" s="199"/>
      <c r="F57" s="199"/>
      <c r="G57" s="521"/>
      <c r="H57" s="160"/>
      <c r="I57" s="271"/>
      <c r="J57" s="271"/>
      <c r="K57" s="24"/>
    </row>
    <row r="58" spans="1:11" ht="14.25" customHeight="1" x14ac:dyDescent="0.2">
      <c r="A58" s="197" t="s">
        <v>90</v>
      </c>
      <c r="B58" s="199" t="s">
        <v>307</v>
      </c>
      <c r="C58" s="198">
        <v>6</v>
      </c>
      <c r="D58" s="457">
        <v>5000000</v>
      </c>
      <c r="E58" s="199" t="s">
        <v>30</v>
      </c>
      <c r="F58" s="199" t="s">
        <v>30</v>
      </c>
      <c r="G58" s="521" t="s">
        <v>311</v>
      </c>
      <c r="H58" s="160"/>
      <c r="I58" s="271"/>
      <c r="J58" s="271"/>
      <c r="K58" s="24"/>
    </row>
    <row r="59" spans="1:11" x14ac:dyDescent="0.2">
      <c r="A59" s="197"/>
      <c r="B59" s="199"/>
      <c r="C59" s="198"/>
      <c r="D59" s="457"/>
      <c r="E59" s="199"/>
      <c r="F59" s="199"/>
      <c r="G59" s="521"/>
      <c r="H59" s="160"/>
      <c r="I59" s="271"/>
      <c r="J59" s="271"/>
      <c r="K59" s="24"/>
    </row>
    <row r="60" spans="1:11" x14ac:dyDescent="0.2">
      <c r="A60" s="197"/>
      <c r="B60" s="199"/>
      <c r="C60" s="198"/>
      <c r="D60" s="457"/>
      <c r="E60" s="199"/>
      <c r="F60" s="199"/>
      <c r="G60" s="521"/>
      <c r="H60" s="160"/>
      <c r="I60" s="271"/>
      <c r="J60" s="271"/>
      <c r="K60" s="24"/>
    </row>
    <row r="61" spans="1:11" x14ac:dyDescent="0.2">
      <c r="A61" s="197"/>
      <c r="B61" s="199"/>
      <c r="C61" s="198"/>
      <c r="D61" s="457"/>
      <c r="E61" s="199"/>
      <c r="F61" s="199"/>
      <c r="G61" s="521"/>
      <c r="H61" s="160"/>
      <c r="I61" s="271"/>
      <c r="J61" s="271"/>
      <c r="K61" s="24"/>
    </row>
    <row r="62" spans="1:11" ht="14.25" customHeight="1" x14ac:dyDescent="0.2">
      <c r="A62" s="197" t="s">
        <v>90</v>
      </c>
      <c r="B62" s="199" t="s">
        <v>308</v>
      </c>
      <c r="C62" s="198">
        <v>1</v>
      </c>
      <c r="D62" s="457">
        <v>750000</v>
      </c>
      <c r="E62" s="199" t="s">
        <v>152</v>
      </c>
      <c r="F62" s="199" t="s">
        <v>152</v>
      </c>
      <c r="G62" s="521" t="s">
        <v>311</v>
      </c>
      <c r="H62" s="160"/>
      <c r="I62" s="271"/>
      <c r="J62" s="271"/>
      <c r="K62" s="24"/>
    </row>
    <row r="63" spans="1:11" x14ac:dyDescent="0.2">
      <c r="A63" s="197"/>
      <c r="B63" s="199"/>
      <c r="C63" s="198"/>
      <c r="D63" s="457"/>
      <c r="E63" s="199"/>
      <c r="F63" s="199"/>
      <c r="G63" s="521"/>
      <c r="H63" s="160"/>
      <c r="I63" s="271"/>
      <c r="J63" s="271"/>
      <c r="K63" s="24"/>
    </row>
    <row r="64" spans="1:11" x14ac:dyDescent="0.2">
      <c r="A64" s="197"/>
      <c r="B64" s="199"/>
      <c r="C64" s="198"/>
      <c r="D64" s="457"/>
      <c r="E64" s="199"/>
      <c r="F64" s="199"/>
      <c r="G64" s="521"/>
      <c r="H64" s="160"/>
      <c r="I64" s="271"/>
      <c r="J64" s="271"/>
      <c r="K64" s="24"/>
    </row>
    <row r="65" spans="1:11" x14ac:dyDescent="0.2">
      <c r="A65" s="197"/>
      <c r="B65" s="199"/>
      <c r="C65" s="198"/>
      <c r="D65" s="457"/>
      <c r="E65" s="199"/>
      <c r="F65" s="199"/>
      <c r="G65" s="521"/>
      <c r="H65" s="160"/>
      <c r="I65" s="271"/>
      <c r="J65" s="271"/>
      <c r="K65" s="24"/>
    </row>
    <row r="66" spans="1:11" ht="14.25" customHeight="1" x14ac:dyDescent="0.2">
      <c r="A66" s="197" t="s">
        <v>88</v>
      </c>
      <c r="B66" s="199" t="s">
        <v>309</v>
      </c>
      <c r="C66" s="198">
        <v>200</v>
      </c>
      <c r="D66" s="457">
        <v>841500</v>
      </c>
      <c r="E66" s="199" t="s">
        <v>152</v>
      </c>
      <c r="F66" s="199" t="s">
        <v>152</v>
      </c>
      <c r="G66" s="521" t="s">
        <v>311</v>
      </c>
      <c r="H66" s="160"/>
      <c r="I66" s="271"/>
      <c r="J66" s="271"/>
      <c r="K66" s="24"/>
    </row>
    <row r="67" spans="1:11" x14ac:dyDescent="0.2">
      <c r="A67" s="197"/>
      <c r="B67" s="199"/>
      <c r="C67" s="198"/>
      <c r="D67" s="457"/>
      <c r="E67" s="199"/>
      <c r="F67" s="199"/>
      <c r="G67" s="521"/>
      <c r="H67" s="160"/>
      <c r="I67" s="271"/>
      <c r="J67" s="271"/>
      <c r="K67" s="24"/>
    </row>
    <row r="68" spans="1:11" x14ac:dyDescent="0.2">
      <c r="A68" s="197"/>
      <c r="B68" s="199"/>
      <c r="C68" s="198"/>
      <c r="D68" s="457"/>
      <c r="E68" s="199"/>
      <c r="F68" s="199"/>
      <c r="G68" s="521"/>
      <c r="H68" s="160"/>
      <c r="I68" s="271"/>
      <c r="J68" s="271"/>
      <c r="K68" s="24"/>
    </row>
    <row r="69" spans="1:11" x14ac:dyDescent="0.2">
      <c r="A69" s="197"/>
      <c r="B69" s="199"/>
      <c r="C69" s="198"/>
      <c r="D69" s="457"/>
      <c r="E69" s="199"/>
      <c r="F69" s="199"/>
      <c r="G69" s="521"/>
      <c r="H69" s="160"/>
      <c r="I69" s="271"/>
      <c r="J69" s="271"/>
      <c r="K69" s="24"/>
    </row>
    <row r="70" spans="1:11" ht="14.25" customHeight="1" x14ac:dyDescent="0.2">
      <c r="A70" s="197" t="s">
        <v>88</v>
      </c>
      <c r="B70" s="199" t="s">
        <v>314</v>
      </c>
      <c r="C70" s="198">
        <v>4</v>
      </c>
      <c r="D70" s="457">
        <v>3366000</v>
      </c>
      <c r="E70" s="199" t="s">
        <v>152</v>
      </c>
      <c r="F70" s="199" t="s">
        <v>152</v>
      </c>
      <c r="G70" s="521" t="s">
        <v>311</v>
      </c>
      <c r="H70" s="160"/>
      <c r="I70" s="271"/>
      <c r="J70" s="271"/>
      <c r="K70" s="24"/>
    </row>
    <row r="71" spans="1:11" x14ac:dyDescent="0.2">
      <c r="A71" s="197"/>
      <c r="B71" s="199"/>
      <c r="C71" s="198"/>
      <c r="D71" s="457"/>
      <c r="E71" s="199"/>
      <c r="F71" s="199"/>
      <c r="G71" s="521"/>
      <c r="H71" s="160"/>
      <c r="I71" s="271"/>
      <c r="J71" s="271"/>
      <c r="K71" s="24"/>
    </row>
    <row r="72" spans="1:11" x14ac:dyDescent="0.2">
      <c r="A72" s="197"/>
      <c r="B72" s="199"/>
      <c r="C72" s="198"/>
      <c r="D72" s="457"/>
      <c r="E72" s="199"/>
      <c r="F72" s="199"/>
      <c r="G72" s="521"/>
      <c r="H72" s="160"/>
      <c r="I72" s="271"/>
      <c r="J72" s="271"/>
      <c r="K72" s="24"/>
    </row>
    <row r="73" spans="1:11" x14ac:dyDescent="0.2">
      <c r="A73" s="197"/>
      <c r="B73" s="199"/>
      <c r="C73" s="198"/>
      <c r="D73" s="457"/>
      <c r="E73" s="199"/>
      <c r="F73" s="199"/>
      <c r="G73" s="521"/>
      <c r="H73" s="160"/>
      <c r="I73" s="271"/>
      <c r="J73" s="271"/>
      <c r="K73" s="24"/>
    </row>
    <row r="74" spans="1:11" ht="14.25" customHeight="1" x14ac:dyDescent="0.2">
      <c r="A74" s="197" t="s">
        <v>88</v>
      </c>
      <c r="B74" s="199" t="s">
        <v>310</v>
      </c>
      <c r="C74" s="198">
        <v>1</v>
      </c>
      <c r="D74" s="457">
        <v>115000</v>
      </c>
      <c r="E74" s="199" t="s">
        <v>152</v>
      </c>
      <c r="F74" s="199" t="s">
        <v>152</v>
      </c>
      <c r="G74" s="521" t="s">
        <v>311</v>
      </c>
      <c r="H74" s="160"/>
      <c r="I74" s="271"/>
      <c r="J74" s="271"/>
      <c r="K74" s="24"/>
    </row>
    <row r="75" spans="1:11" x14ac:dyDescent="0.2">
      <c r="A75" s="197"/>
      <c r="B75" s="199"/>
      <c r="C75" s="198"/>
      <c r="D75" s="457"/>
      <c r="E75" s="199"/>
      <c r="F75" s="199"/>
      <c r="G75" s="521"/>
      <c r="H75" s="160"/>
      <c r="I75" s="271"/>
      <c r="J75" s="271"/>
      <c r="K75" s="24"/>
    </row>
    <row r="76" spans="1:11" x14ac:dyDescent="0.2">
      <c r="A76" s="197"/>
      <c r="B76" s="199"/>
      <c r="C76" s="198"/>
      <c r="D76" s="457"/>
      <c r="E76" s="199"/>
      <c r="F76" s="199"/>
      <c r="G76" s="521"/>
      <c r="H76" s="160"/>
      <c r="I76" s="271"/>
      <c r="J76" s="271"/>
      <c r="K76" s="24"/>
    </row>
    <row r="77" spans="1:11" ht="15" thickBot="1" x14ac:dyDescent="0.25">
      <c r="A77" s="524"/>
      <c r="B77" s="429"/>
      <c r="C77" s="535"/>
      <c r="D77" s="279"/>
      <c r="E77" s="429"/>
      <c r="F77" s="429"/>
      <c r="G77" s="536"/>
      <c r="H77" s="160"/>
      <c r="I77" s="271"/>
      <c r="J77" s="271"/>
      <c r="K77" s="24"/>
    </row>
    <row r="78" spans="1:11" ht="34.5" customHeight="1" thickBot="1" x14ac:dyDescent="0.25">
      <c r="A78" s="361" t="s">
        <v>313</v>
      </c>
      <c r="B78" s="362"/>
      <c r="C78" s="528"/>
      <c r="D78" s="529">
        <f>SUM(D50:D76)</f>
        <v>16543532</v>
      </c>
      <c r="E78" s="530"/>
      <c r="F78" s="526" t="s">
        <v>235</v>
      </c>
      <c r="G78" s="527"/>
      <c r="H78" s="161"/>
      <c r="I78" s="101"/>
      <c r="J78" s="157"/>
      <c r="K78" s="24"/>
    </row>
    <row r="79" spans="1:11" ht="34.5" customHeight="1" thickBot="1" x14ac:dyDescent="0.25">
      <c r="H79" s="57"/>
      <c r="I79" s="24"/>
      <c r="J79" s="24"/>
      <c r="K79" s="24"/>
    </row>
    <row r="80" spans="1:11" x14ac:dyDescent="0.2">
      <c r="A80" s="479" t="s">
        <v>292</v>
      </c>
      <c r="B80" s="479"/>
      <c r="C80" s="479"/>
      <c r="D80" s="508">
        <f>+D78+D37</f>
        <v>143674597</v>
      </c>
      <c r="E80" s="509"/>
      <c r="F80" s="501" t="str">
        <f>'II Serv Com.'!$F$136</f>
        <v>Fecha: 19 de setiembre  2017</v>
      </c>
      <c r="G80" s="502"/>
      <c r="H80" s="57"/>
      <c r="I80" s="24"/>
      <c r="J80" s="24"/>
      <c r="K80" s="24"/>
    </row>
    <row r="81" spans="1:8" ht="15" thickBot="1" x14ac:dyDescent="0.25">
      <c r="A81" s="480"/>
      <c r="B81" s="480"/>
      <c r="C81" s="480"/>
      <c r="D81" s="510"/>
      <c r="E81" s="511"/>
      <c r="F81" s="503"/>
      <c r="G81" s="504"/>
    </row>
    <row r="83" spans="1:8" ht="14.25" customHeight="1" x14ac:dyDescent="0.2">
      <c r="H83" s="300" t="s">
        <v>317</v>
      </c>
    </row>
    <row r="84" spans="1:8" x14ac:dyDescent="0.2">
      <c r="H84" s="300"/>
    </row>
    <row r="85" spans="1:8" x14ac:dyDescent="0.2">
      <c r="H85" s="300"/>
    </row>
  </sheetData>
  <mergeCells count="96">
    <mergeCell ref="H83:H85"/>
    <mergeCell ref="F78:G78"/>
    <mergeCell ref="A78:C78"/>
    <mergeCell ref="D78:E78"/>
    <mergeCell ref="F37:G39"/>
    <mergeCell ref="D37:E39"/>
    <mergeCell ref="C74:C77"/>
    <mergeCell ref="D74:D77"/>
    <mergeCell ref="E74:E77"/>
    <mergeCell ref="F74:F77"/>
    <mergeCell ref="G74:G77"/>
    <mergeCell ref="G58:G61"/>
    <mergeCell ref="B62:B65"/>
    <mergeCell ref="C62:C65"/>
    <mergeCell ref="D62:D65"/>
    <mergeCell ref="E62:E65"/>
    <mergeCell ref="D46:D49"/>
    <mergeCell ref="E46:E49"/>
    <mergeCell ref="G46:G49"/>
    <mergeCell ref="F66:F69"/>
    <mergeCell ref="F70:F73"/>
    <mergeCell ref="G62:G65"/>
    <mergeCell ref="F46:F49"/>
    <mergeCell ref="F50:F53"/>
    <mergeCell ref="F54:F57"/>
    <mergeCell ref="F58:F61"/>
    <mergeCell ref="F62:F65"/>
    <mergeCell ref="J70:J73"/>
    <mergeCell ref="A74:A77"/>
    <mergeCell ref="I74:I77"/>
    <mergeCell ref="J74:J77"/>
    <mergeCell ref="A70:A73"/>
    <mergeCell ref="I70:I73"/>
    <mergeCell ref="A66:A69"/>
    <mergeCell ref="I66:I69"/>
    <mergeCell ref="J66:J69"/>
    <mergeCell ref="B66:B69"/>
    <mergeCell ref="C66:C69"/>
    <mergeCell ref="D66:D69"/>
    <mergeCell ref="E66:E69"/>
    <mergeCell ref="G66:G69"/>
    <mergeCell ref="A80:C81"/>
    <mergeCell ref="D80:E81"/>
    <mergeCell ref="F80:G81"/>
    <mergeCell ref="B70:B73"/>
    <mergeCell ref="C70:C73"/>
    <mergeCell ref="D70:D73"/>
    <mergeCell ref="E70:E73"/>
    <mergeCell ref="G70:G73"/>
    <mergeCell ref="B74:B77"/>
    <mergeCell ref="J62:J65"/>
    <mergeCell ref="A62:A65"/>
    <mergeCell ref="I62:I65"/>
    <mergeCell ref="J54:J57"/>
    <mergeCell ref="A58:A61"/>
    <mergeCell ref="I58:I61"/>
    <mergeCell ref="J58:J61"/>
    <mergeCell ref="B54:B57"/>
    <mergeCell ref="C54:C57"/>
    <mergeCell ref="D54:D57"/>
    <mergeCell ref="E54:E57"/>
    <mergeCell ref="G54:G57"/>
    <mergeCell ref="B58:B61"/>
    <mergeCell ref="C58:C61"/>
    <mergeCell ref="D58:D61"/>
    <mergeCell ref="E58:E61"/>
    <mergeCell ref="A54:A57"/>
    <mergeCell ref="I54:I57"/>
    <mergeCell ref="J46:J49"/>
    <mergeCell ref="A50:A53"/>
    <mergeCell ref="I50:I53"/>
    <mergeCell ref="J50:J53"/>
    <mergeCell ref="B50:B53"/>
    <mergeCell ref="C50:C53"/>
    <mergeCell ref="D50:D53"/>
    <mergeCell ref="E50:E53"/>
    <mergeCell ref="G50:G53"/>
    <mergeCell ref="B48:B49"/>
    <mergeCell ref="B46:B47"/>
    <mergeCell ref="C46:C49"/>
    <mergeCell ref="A46:A49"/>
    <mergeCell ref="I46:I49"/>
    <mergeCell ref="H37:H38"/>
    <mergeCell ref="A44:G45"/>
    <mergeCell ref="A37:C38"/>
    <mergeCell ref="H41:H42"/>
    <mergeCell ref="A1:G2"/>
    <mergeCell ref="A3:G4"/>
    <mergeCell ref="A7:A8"/>
    <mergeCell ref="B7:C7"/>
    <mergeCell ref="D7:D8"/>
    <mergeCell ref="E7:E8"/>
    <mergeCell ref="F7:F8"/>
    <mergeCell ref="G7:G8"/>
    <mergeCell ref="A11:G12"/>
    <mergeCell ref="A27:G28"/>
  </mergeCells>
  <pageMargins left="0.43307086614173229" right="0.43307086614173229" top="0.27559055118110237" bottom="0.31496062992125984" header="0.27559055118110237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Portada</vt:lpstr>
      <vt:lpstr>Indice PAO</vt:lpstr>
      <vt:lpstr>I Admi</vt:lpstr>
      <vt:lpstr>II Serv Com.</vt:lpstr>
      <vt:lpstr>III Edificios</vt:lpstr>
      <vt:lpstr>III  VIAS COMUN</vt:lpstr>
      <vt:lpstr>III otros proyectos</vt:lpstr>
      <vt:lpstr>'I Admi'!Área_de_impresión</vt:lpstr>
      <vt:lpstr>'II Serv Com.'!Área_de_impresión</vt:lpstr>
      <vt:lpstr>'III  VIAS COMUN'!Área_de_impresión</vt:lpstr>
      <vt:lpstr>'III otros proyectos'!Área_de_impresión</vt:lpstr>
      <vt:lpstr>Portada!Área_de_impresión</vt:lpstr>
      <vt:lpstr>'II Serv Com.'!Títulos_a_imprimir</vt:lpstr>
      <vt:lpstr>'III  VIAS COMUN'!Títulos_a_imprimir</vt:lpstr>
      <vt:lpstr>'III otros proyectos'!Títulos_a_imprimir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2020-02-06T22:08:38Z</dcterms:modified>
</cp:coreProperties>
</file>